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rver-supply division\Supply Division\1_Import export\2023-24\COMPILED\202304\Historical data\"/>
    </mc:Choice>
  </mc:AlternateContent>
  <xr:revisionPtr revIDLastSave="0" documentId="8_{05EA3707-5318-47C4-89D4-5670841A1B61}" xr6:coauthVersionLast="47" xr6:coauthVersionMax="47" xr10:uidLastSave="{00000000-0000-0000-0000-000000000000}"/>
  <bookViews>
    <workbookView xWindow="-120" yWindow="-120" windowWidth="20730" windowHeight="11160" tabRatio="888" xr2:uid="{00000000-000D-0000-FFFF-FFFF00000000}"/>
  </bookViews>
  <sheets>
    <sheet name="PT_IMPORT_VAL$_H" sheetId="1" r:id="rId1"/>
    <sheet name="PT_Import_Val_2022-23" sheetId="17" r:id="rId2"/>
    <sheet name="PT_Import_Val_2021-22" sheetId="16" r:id="rId3"/>
    <sheet name="PT_Import_Val_2020-21" sheetId="15" r:id="rId4"/>
    <sheet name="PT_Import_Val_2019-20" sheetId="14" r:id="rId5"/>
    <sheet name="PT_Import_Val_2018-19" sheetId="13" r:id="rId6"/>
    <sheet name="PT_Import_Val_2017-18" sheetId="12" r:id="rId7"/>
    <sheet name="PT_Import_Val_2016-17" sheetId="11" r:id="rId8"/>
    <sheet name="PT_IMPORT_VAL$_2015-16" sheetId="10" r:id="rId9"/>
    <sheet name="PT_IMPORT_VALUS$_2014-15" sheetId="9" r:id="rId10"/>
    <sheet name="PT_IMPORT_VALUS$_H_2013-14" sheetId="8" r:id="rId11"/>
    <sheet name="PT_IMPORT_VAL$_H_2012-13" sheetId="3" r:id="rId12"/>
    <sheet name="Sheet1" sheetId="4" state="hidden" r:id="rId13"/>
    <sheet name="Sheet2" sheetId="5" state="hidden" r:id="rId14"/>
    <sheet name="PT_IMPORT_VAL$_H_2011-12" sheetId="2" r:id="rId15"/>
  </sheets>
  <definedNames>
    <definedName name="ACT_QTR_00_01" localSheetId="6">#REF!</definedName>
    <definedName name="ACT_QTR_00_0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7" l="1"/>
  <c r="L39" i="17"/>
  <c r="K39" i="17"/>
  <c r="J39" i="17"/>
  <c r="I39" i="17"/>
  <c r="H39" i="17"/>
  <c r="G39" i="17"/>
  <c r="F39" i="17"/>
  <c r="E39" i="17"/>
  <c r="D39" i="17"/>
  <c r="C39" i="17"/>
  <c r="B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39" i="17" s="1"/>
  <c r="M24" i="17"/>
  <c r="M25" i="17" s="1"/>
  <c r="M40" i="17" s="1"/>
  <c r="L24" i="17"/>
  <c r="L25" i="17" s="1"/>
  <c r="L40" i="17" s="1"/>
  <c r="K24" i="17"/>
  <c r="K25" i="17" s="1"/>
  <c r="K40" i="17" s="1"/>
  <c r="J24" i="17"/>
  <c r="J25" i="17" s="1"/>
  <c r="J40" i="17" s="1"/>
  <c r="I24" i="17"/>
  <c r="I25" i="17" s="1"/>
  <c r="I40" i="17" s="1"/>
  <c r="H24" i="17"/>
  <c r="H25" i="17" s="1"/>
  <c r="H40" i="17" s="1"/>
  <c r="G24" i="17"/>
  <c r="G25" i="17" s="1"/>
  <c r="F24" i="17"/>
  <c r="F25" i="17" s="1"/>
  <c r="F40" i="17" s="1"/>
  <c r="E24" i="17"/>
  <c r="E25" i="17" s="1"/>
  <c r="E40" i="17" s="1"/>
  <c r="D24" i="17"/>
  <c r="D25" i="17" s="1"/>
  <c r="D40" i="17" s="1"/>
  <c r="C24" i="17"/>
  <c r="C25" i="17" s="1"/>
  <c r="C40" i="17" s="1"/>
  <c r="B24" i="17"/>
  <c r="B25" i="17" s="1"/>
  <c r="B40" i="17" s="1"/>
  <c r="N23" i="17"/>
  <c r="N22" i="17"/>
  <c r="N21" i="17"/>
  <c r="N20" i="17"/>
  <c r="N19" i="17"/>
  <c r="N18" i="17"/>
  <c r="N17" i="17"/>
  <c r="N16" i="17"/>
  <c r="N15" i="17"/>
  <c r="N14" i="17"/>
  <c r="N13" i="17"/>
  <c r="N11" i="17"/>
  <c r="Z42" i="1"/>
  <c r="Z24" i="1"/>
  <c r="Z40" i="1" s="1"/>
  <c r="Z22" i="1"/>
  <c r="Z38" i="1"/>
  <c r="N11" i="16"/>
  <c r="Y10" i="1"/>
  <c r="N13" i="16"/>
  <c r="Y12" i="1"/>
  <c r="N14" i="16"/>
  <c r="Y13" i="1"/>
  <c r="N15" i="16"/>
  <c r="Y14" i="1"/>
  <c r="Y22" i="1" s="1"/>
  <c r="Y24" i="1" s="1"/>
  <c r="Y40" i="1" s="1"/>
  <c r="N16" i="16"/>
  <c r="Y15" i="1"/>
  <c r="N17" i="16"/>
  <c r="Y16" i="1"/>
  <c r="N18" i="16"/>
  <c r="Y17" i="1"/>
  <c r="N19" i="16"/>
  <c r="Y18" i="1"/>
  <c r="N20" i="16"/>
  <c r="Y19" i="1"/>
  <c r="N21" i="16"/>
  <c r="Y20" i="1"/>
  <c r="N22" i="16"/>
  <c r="N23" i="16"/>
  <c r="Y21" i="1"/>
  <c r="B24" i="16"/>
  <c r="B25" i="16"/>
  <c r="B40" i="16"/>
  <c r="C24" i="16"/>
  <c r="C25" i="16"/>
  <c r="C40" i="16"/>
  <c r="D24" i="16"/>
  <c r="D25" i="16"/>
  <c r="D40" i="16"/>
  <c r="E24" i="16"/>
  <c r="E25" i="16"/>
  <c r="E40" i="16"/>
  <c r="F24" i="16"/>
  <c r="F25" i="16"/>
  <c r="F40" i="16"/>
  <c r="G24" i="16"/>
  <c r="G25" i="16"/>
  <c r="G40" i="16"/>
  <c r="H24" i="16"/>
  <c r="H25" i="16"/>
  <c r="H40" i="16"/>
  <c r="I24" i="16"/>
  <c r="I25" i="16"/>
  <c r="I40" i="16"/>
  <c r="J24" i="16"/>
  <c r="J25" i="16"/>
  <c r="J40" i="16"/>
  <c r="K24" i="16"/>
  <c r="K25" i="16"/>
  <c r="K40" i="16"/>
  <c r="L24" i="16"/>
  <c r="L25" i="16"/>
  <c r="L40" i="16"/>
  <c r="M24" i="16"/>
  <c r="M25" i="16"/>
  <c r="M40" i="16"/>
  <c r="N27" i="16"/>
  <c r="Y27" i="1"/>
  <c r="N28" i="16"/>
  <c r="N29" i="16"/>
  <c r="Y29" i="1"/>
  <c r="N30" i="16"/>
  <c r="Y30" i="1"/>
  <c r="N31" i="16"/>
  <c r="Y31" i="1"/>
  <c r="N32" i="16"/>
  <c r="Y32" i="1"/>
  <c r="N33" i="16"/>
  <c r="Y33" i="1"/>
  <c r="N34" i="16"/>
  <c r="Y34" i="1"/>
  <c r="N35" i="16"/>
  <c r="Y35" i="1"/>
  <c r="N36" i="16"/>
  <c r="Y36" i="1"/>
  <c r="N37" i="16"/>
  <c r="N38" i="16"/>
  <c r="Y37" i="1"/>
  <c r="B39" i="16"/>
  <c r="C39" i="16"/>
  <c r="D39" i="16"/>
  <c r="E39" i="16"/>
  <c r="F39" i="16"/>
  <c r="G39" i="16"/>
  <c r="H39" i="16"/>
  <c r="I39" i="16"/>
  <c r="J39" i="16"/>
  <c r="K39" i="16"/>
  <c r="L39" i="16"/>
  <c r="M39" i="16"/>
  <c r="X37" i="1"/>
  <c r="X36" i="1"/>
  <c r="X35" i="1"/>
  <c r="X34" i="1"/>
  <c r="X33" i="1"/>
  <c r="X32" i="1"/>
  <c r="X31" i="1"/>
  <c r="X30" i="1"/>
  <c r="X29" i="1"/>
  <c r="X38" i="1" s="1"/>
  <c r="X42" i="1" s="1"/>
  <c r="X28" i="1"/>
  <c r="X27" i="1"/>
  <c r="X21" i="1"/>
  <c r="X20" i="1"/>
  <c r="X19" i="1"/>
  <c r="X18" i="1"/>
  <c r="X17" i="1"/>
  <c r="X16" i="1"/>
  <c r="X15" i="1"/>
  <c r="X14" i="1"/>
  <c r="X13" i="1"/>
  <c r="X12" i="1"/>
  <c r="X22" i="1" s="1"/>
  <c r="X10" i="1"/>
  <c r="X24" i="1" s="1"/>
  <c r="X40" i="1" s="1"/>
  <c r="M39" i="15"/>
  <c r="L39" i="15"/>
  <c r="K39" i="15"/>
  <c r="J39" i="15"/>
  <c r="I39" i="15"/>
  <c r="H39" i="15"/>
  <c r="G39" i="15"/>
  <c r="G40" i="15"/>
  <c r="F39" i="15"/>
  <c r="E39" i="15"/>
  <c r="D39" i="15"/>
  <c r="C39" i="15"/>
  <c r="C40" i="15"/>
  <c r="B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39" i="15"/>
  <c r="L25" i="15"/>
  <c r="L40" i="15"/>
  <c r="K25" i="15"/>
  <c r="K40" i="15"/>
  <c r="H25" i="15"/>
  <c r="H40" i="15"/>
  <c r="G25" i="15"/>
  <c r="D25" i="15"/>
  <c r="D40" i="15"/>
  <c r="C25" i="15"/>
  <c r="M24" i="15"/>
  <c r="M25" i="15"/>
  <c r="M40" i="15"/>
  <c r="L24" i="15"/>
  <c r="K24" i="15"/>
  <c r="J24" i="15"/>
  <c r="J25" i="15"/>
  <c r="J40" i="15"/>
  <c r="I24" i="15"/>
  <c r="I25" i="15"/>
  <c r="I40" i="15"/>
  <c r="H24" i="15"/>
  <c r="G24" i="15"/>
  <c r="F24" i="15"/>
  <c r="F25" i="15"/>
  <c r="F40" i="15"/>
  <c r="E24" i="15"/>
  <c r="E25" i="15"/>
  <c r="E40" i="15"/>
  <c r="D24" i="15"/>
  <c r="C24" i="15"/>
  <c r="B24" i="15"/>
  <c r="B25" i="15"/>
  <c r="B40" i="15"/>
  <c r="N23" i="15"/>
  <c r="N22" i="15"/>
  <c r="N21" i="15"/>
  <c r="N20" i="15"/>
  <c r="N19" i="15"/>
  <c r="N18" i="15"/>
  <c r="N17" i="15"/>
  <c r="N16" i="15"/>
  <c r="N15" i="15"/>
  <c r="N24" i="15"/>
  <c r="N25" i="15"/>
  <c r="N14" i="15"/>
  <c r="N13" i="15"/>
  <c r="N11" i="15"/>
  <c r="N36" i="14"/>
  <c r="N35" i="14"/>
  <c r="N34" i="14"/>
  <c r="N33" i="14"/>
  <c r="N32" i="14"/>
  <c r="N31" i="14"/>
  <c r="W32" i="1"/>
  <c r="N30" i="14"/>
  <c r="N29" i="14"/>
  <c r="N37" i="14"/>
  <c r="N28" i="14"/>
  <c r="N27" i="14"/>
  <c r="W28" i="1"/>
  <c r="N22" i="14"/>
  <c r="N21" i="14"/>
  <c r="N20" i="14"/>
  <c r="N19" i="14"/>
  <c r="N18" i="14"/>
  <c r="W17" i="1"/>
  <c r="N17" i="14"/>
  <c r="W16" i="1"/>
  <c r="W22" i="1" s="1"/>
  <c r="W24" i="1" s="1"/>
  <c r="W40" i="1" s="1"/>
  <c r="N16" i="14"/>
  <c r="N15" i="14"/>
  <c r="W14" i="1"/>
  <c r="N14" i="14"/>
  <c r="W31" i="1"/>
  <c r="W37" i="1"/>
  <c r="W13" i="1"/>
  <c r="W21" i="1"/>
  <c r="M37" i="14"/>
  <c r="L37" i="14"/>
  <c r="K37" i="14"/>
  <c r="J37" i="14"/>
  <c r="I37" i="14"/>
  <c r="H37" i="14"/>
  <c r="G37" i="14"/>
  <c r="F37" i="14"/>
  <c r="E37" i="14"/>
  <c r="D37" i="14"/>
  <c r="C37" i="14"/>
  <c r="B37" i="14"/>
  <c r="W36" i="1"/>
  <c r="W35" i="1"/>
  <c r="W33" i="1"/>
  <c r="W29" i="1"/>
  <c r="N26" i="14"/>
  <c r="W27" i="1"/>
  <c r="M23" i="14"/>
  <c r="M24" i="14"/>
  <c r="M38" i="14"/>
  <c r="L23" i="14"/>
  <c r="L24" i="14"/>
  <c r="L38" i="14"/>
  <c r="K23" i="14"/>
  <c r="K24" i="14"/>
  <c r="K38" i="14"/>
  <c r="J23" i="14"/>
  <c r="J24" i="14"/>
  <c r="J38" i="14"/>
  <c r="I23" i="14"/>
  <c r="I24" i="14"/>
  <c r="I38" i="14"/>
  <c r="H23" i="14"/>
  <c r="H24" i="14"/>
  <c r="H38" i="14"/>
  <c r="G23" i="14"/>
  <c r="G24" i="14"/>
  <c r="G38" i="14"/>
  <c r="F23" i="14"/>
  <c r="F24" i="14"/>
  <c r="F38" i="14"/>
  <c r="E23" i="14"/>
  <c r="E24" i="14"/>
  <c r="E38" i="14"/>
  <c r="D23" i="14"/>
  <c r="D24" i="14"/>
  <c r="D38" i="14"/>
  <c r="C23" i="14"/>
  <c r="C24" i="14"/>
  <c r="C38" i="14"/>
  <c r="B23" i="14"/>
  <c r="B24" i="14"/>
  <c r="B38" i="14"/>
  <c r="W20" i="1"/>
  <c r="W19" i="1"/>
  <c r="W18" i="1"/>
  <c r="W15" i="1"/>
  <c r="N13" i="14"/>
  <c r="W12" i="1"/>
  <c r="N11" i="14"/>
  <c r="W10" i="1"/>
  <c r="M37" i="13"/>
  <c r="L37" i="13"/>
  <c r="K37" i="13"/>
  <c r="J37" i="13"/>
  <c r="I37" i="13"/>
  <c r="H37" i="13"/>
  <c r="G37" i="13"/>
  <c r="F37" i="13"/>
  <c r="E37" i="13"/>
  <c r="D37" i="13"/>
  <c r="C37" i="13"/>
  <c r="C38" i="13"/>
  <c r="B37" i="13"/>
  <c r="N36" i="13"/>
  <c r="V37" i="1"/>
  <c r="N35" i="13"/>
  <c r="V36" i="1"/>
  <c r="N34" i="13"/>
  <c r="V35" i="1"/>
  <c r="N33" i="13"/>
  <c r="V34" i="1"/>
  <c r="N32" i="13"/>
  <c r="V33" i="1"/>
  <c r="N31" i="13"/>
  <c r="V32" i="1"/>
  <c r="N30" i="13"/>
  <c r="V31" i="1"/>
  <c r="N29" i="13"/>
  <c r="V30" i="1"/>
  <c r="N28" i="13"/>
  <c r="V29" i="1"/>
  <c r="N27" i="13"/>
  <c r="V28" i="1"/>
  <c r="V38" i="1"/>
  <c r="V42" i="1" s="1"/>
  <c r="N26" i="13"/>
  <c r="V27" i="1"/>
  <c r="M23" i="13"/>
  <c r="M24" i="13"/>
  <c r="L23" i="13"/>
  <c r="L24" i="13"/>
  <c r="L38" i="13"/>
  <c r="K23" i="13"/>
  <c r="K24" i="13"/>
  <c r="K38" i="13"/>
  <c r="J23" i="13"/>
  <c r="J24" i="13"/>
  <c r="J38" i="13"/>
  <c r="I23" i="13"/>
  <c r="I24" i="13"/>
  <c r="I38" i="13"/>
  <c r="H23" i="13"/>
  <c r="H24" i="13"/>
  <c r="H38" i="13"/>
  <c r="G23" i="13"/>
  <c r="G24" i="13"/>
  <c r="G38" i="13"/>
  <c r="F23" i="13"/>
  <c r="F24" i="13"/>
  <c r="F38" i="13"/>
  <c r="E23" i="13"/>
  <c r="E24" i="13"/>
  <c r="E38" i="13"/>
  <c r="D23" i="13"/>
  <c r="D24" i="13"/>
  <c r="D38" i="13"/>
  <c r="C23" i="13"/>
  <c r="C24" i="13"/>
  <c r="B23" i="13"/>
  <c r="B24" i="13"/>
  <c r="B38" i="13"/>
  <c r="N22" i="13"/>
  <c r="V21" i="1"/>
  <c r="N21" i="13"/>
  <c r="V20" i="1"/>
  <c r="N20" i="13"/>
  <c r="V19" i="1"/>
  <c r="N19" i="13"/>
  <c r="V18" i="1"/>
  <c r="N18" i="13"/>
  <c r="V17" i="1"/>
  <c r="N17" i="13"/>
  <c r="N16" i="13"/>
  <c r="V15" i="1"/>
  <c r="N15" i="13"/>
  <c r="V14" i="1"/>
  <c r="N14" i="13"/>
  <c r="V13" i="1"/>
  <c r="N13" i="13"/>
  <c r="N11" i="13"/>
  <c r="V10" i="1"/>
  <c r="O35" i="12"/>
  <c r="O34" i="12"/>
  <c r="U36" i="1"/>
  <c r="O33" i="12"/>
  <c r="U35" i="1"/>
  <c r="D36" i="12"/>
  <c r="O31" i="12"/>
  <c r="U33" i="1"/>
  <c r="O30" i="12"/>
  <c r="U32" i="1"/>
  <c r="O29" i="12"/>
  <c r="U31" i="1"/>
  <c r="O28" i="12"/>
  <c r="U30" i="1"/>
  <c r="G36" i="12"/>
  <c r="O27" i="12"/>
  <c r="U29" i="1"/>
  <c r="O26" i="12"/>
  <c r="U28" i="1"/>
  <c r="N36" i="12"/>
  <c r="M36" i="12"/>
  <c r="L36" i="12"/>
  <c r="K36" i="12"/>
  <c r="J36" i="12"/>
  <c r="I36" i="12"/>
  <c r="H36" i="12"/>
  <c r="F36" i="12"/>
  <c r="E36" i="12"/>
  <c r="C36" i="12"/>
  <c r="O21" i="12"/>
  <c r="O20" i="12"/>
  <c r="U20" i="1"/>
  <c r="O19" i="12"/>
  <c r="U19" i="1"/>
  <c r="O18" i="12"/>
  <c r="U18" i="1"/>
  <c r="U22" i="1" s="1"/>
  <c r="O17" i="12"/>
  <c r="U17" i="1"/>
  <c r="O16" i="12"/>
  <c r="U16" i="1"/>
  <c r="O15" i="12"/>
  <c r="U15" i="1"/>
  <c r="H22" i="12"/>
  <c r="H23" i="12"/>
  <c r="O14" i="12"/>
  <c r="U14" i="1"/>
  <c r="N22" i="12"/>
  <c r="N23" i="12"/>
  <c r="N37" i="12"/>
  <c r="G22" i="12"/>
  <c r="G23" i="12"/>
  <c r="M22" i="12"/>
  <c r="M23" i="12"/>
  <c r="K22" i="12"/>
  <c r="K23" i="12"/>
  <c r="K37" i="12"/>
  <c r="J22" i="12"/>
  <c r="J23" i="12"/>
  <c r="J37" i="12"/>
  <c r="F22" i="12"/>
  <c r="F23" i="12"/>
  <c r="F37" i="12"/>
  <c r="E22" i="12"/>
  <c r="E23" i="12"/>
  <c r="E37" i="12"/>
  <c r="D22" i="12"/>
  <c r="D23" i="12"/>
  <c r="D37" i="12"/>
  <c r="C22" i="12"/>
  <c r="O10" i="12"/>
  <c r="U10" i="1"/>
  <c r="O35" i="11"/>
  <c r="T37" i="1"/>
  <c r="O34" i="11"/>
  <c r="T36" i="1"/>
  <c r="I36" i="11"/>
  <c r="O33" i="11"/>
  <c r="T35" i="1"/>
  <c r="O32" i="11"/>
  <c r="T34" i="1"/>
  <c r="O31" i="11"/>
  <c r="T33" i="1"/>
  <c r="O30" i="11"/>
  <c r="T32" i="1"/>
  <c r="D36" i="11"/>
  <c r="C36" i="11"/>
  <c r="O28" i="11"/>
  <c r="T30" i="1"/>
  <c r="T38" i="1"/>
  <c r="T42" i="1" s="1"/>
  <c r="J36" i="11"/>
  <c r="O27" i="11"/>
  <c r="T29" i="1"/>
  <c r="M36" i="11"/>
  <c r="O26" i="11"/>
  <c r="T28" i="1"/>
  <c r="N36" i="11"/>
  <c r="L36" i="11"/>
  <c r="K36" i="11"/>
  <c r="H36" i="11"/>
  <c r="G36" i="11"/>
  <c r="F36" i="11"/>
  <c r="O20" i="11"/>
  <c r="T20" i="1"/>
  <c r="I22" i="11"/>
  <c r="I23" i="11"/>
  <c r="O19" i="11"/>
  <c r="T19" i="1"/>
  <c r="O18" i="11"/>
  <c r="T18" i="1"/>
  <c r="O17" i="11"/>
  <c r="T17" i="1"/>
  <c r="C22" i="11"/>
  <c r="C23" i="11"/>
  <c r="C37" i="11"/>
  <c r="O15" i="11"/>
  <c r="T15" i="1"/>
  <c r="O14" i="11"/>
  <c r="T14" i="1"/>
  <c r="G22" i="11"/>
  <c r="G23" i="11"/>
  <c r="G37" i="11"/>
  <c r="O13" i="11"/>
  <c r="T13" i="1"/>
  <c r="N22" i="11"/>
  <c r="N23" i="11"/>
  <c r="N37" i="11"/>
  <c r="M22" i="11"/>
  <c r="M23" i="11"/>
  <c r="M37" i="11"/>
  <c r="L22" i="11"/>
  <c r="K22" i="11"/>
  <c r="K23" i="11"/>
  <c r="K37" i="11"/>
  <c r="J22" i="11"/>
  <c r="J23" i="11"/>
  <c r="H22" i="11"/>
  <c r="H23" i="11"/>
  <c r="H37" i="11"/>
  <c r="F22" i="11"/>
  <c r="F23" i="11"/>
  <c r="F37" i="11"/>
  <c r="E22" i="11"/>
  <c r="E23" i="11"/>
  <c r="D22" i="11"/>
  <c r="D23" i="11"/>
  <c r="D37" i="11"/>
  <c r="L23" i="11"/>
  <c r="L37" i="11"/>
  <c r="O10" i="11"/>
  <c r="U8" i="1"/>
  <c r="U37" i="1"/>
  <c r="U21" i="1"/>
  <c r="T8" i="1"/>
  <c r="O21" i="11"/>
  <c r="T21" i="1"/>
  <c r="N22" i="1"/>
  <c r="N24" i="1" s="1"/>
  <c r="N40" i="1" s="1"/>
  <c r="M22" i="1"/>
  <c r="M24" i="1" s="1"/>
  <c r="M40" i="1" s="1"/>
  <c r="M42" i="1"/>
  <c r="L22" i="1"/>
  <c r="K22" i="1"/>
  <c r="K24" i="1" s="1"/>
  <c r="K40" i="1" s="1"/>
  <c r="J22" i="1"/>
  <c r="J24" i="1"/>
  <c r="I22" i="1"/>
  <c r="I24" i="1" s="1"/>
  <c r="I40" i="1" s="1"/>
  <c r="H22" i="1"/>
  <c r="G22" i="1"/>
  <c r="F22" i="1"/>
  <c r="F24" i="1"/>
  <c r="E22" i="1"/>
  <c r="E24" i="1" s="1"/>
  <c r="E40" i="1" s="1"/>
  <c r="D22" i="1"/>
  <c r="D24" i="1" s="1"/>
  <c r="D40" i="1" s="1"/>
  <c r="C22" i="1"/>
  <c r="C24" i="1" s="1"/>
  <c r="C40" i="1" s="1"/>
  <c r="C23" i="10"/>
  <c r="C24" i="10"/>
  <c r="C38" i="10"/>
  <c r="D23" i="10"/>
  <c r="D24" i="10"/>
  <c r="E23" i="10"/>
  <c r="E24" i="10"/>
  <c r="E38" i="10"/>
  <c r="F23" i="10"/>
  <c r="F24" i="10"/>
  <c r="F38" i="10"/>
  <c r="G23" i="10"/>
  <c r="G24" i="10"/>
  <c r="G38" i="10"/>
  <c r="H23" i="10"/>
  <c r="H24" i="10"/>
  <c r="H38" i="10"/>
  <c r="I23" i="10"/>
  <c r="I24" i="10"/>
  <c r="I38" i="10"/>
  <c r="J23" i="10"/>
  <c r="J24" i="10"/>
  <c r="J38" i="10"/>
  <c r="K23" i="10"/>
  <c r="K24" i="10"/>
  <c r="K38" i="10"/>
  <c r="L23" i="10"/>
  <c r="L24" i="10"/>
  <c r="L38" i="10"/>
  <c r="M23" i="10"/>
  <c r="M24" i="10"/>
  <c r="M38" i="10"/>
  <c r="B23" i="10"/>
  <c r="B24" i="10"/>
  <c r="B38" i="10"/>
  <c r="N14" i="10"/>
  <c r="S13" i="1"/>
  <c r="N15" i="10"/>
  <c r="S14" i="1"/>
  <c r="N16" i="10"/>
  <c r="S15" i="1"/>
  <c r="N17" i="10"/>
  <c r="S16" i="1"/>
  <c r="N18" i="10"/>
  <c r="S17" i="1"/>
  <c r="N19" i="10"/>
  <c r="S18" i="1"/>
  <c r="S22" i="1" s="1"/>
  <c r="N20" i="10"/>
  <c r="S19" i="1"/>
  <c r="N21" i="10"/>
  <c r="S20" i="1"/>
  <c r="N22" i="10"/>
  <c r="S21" i="1"/>
  <c r="I38" i="1"/>
  <c r="I42" i="1" s="1"/>
  <c r="J38" i="1"/>
  <c r="J42" i="1" s="1"/>
  <c r="K38" i="1"/>
  <c r="L38" i="1"/>
  <c r="L42" i="1" s="1"/>
  <c r="M38" i="1"/>
  <c r="N38" i="1"/>
  <c r="N42" i="1"/>
  <c r="B38" i="1"/>
  <c r="B42" i="1" s="1"/>
  <c r="C38" i="1"/>
  <c r="C42" i="1"/>
  <c r="D38" i="1"/>
  <c r="D42" i="1"/>
  <c r="E38" i="1"/>
  <c r="E42" i="1" s="1"/>
  <c r="F38" i="1"/>
  <c r="F40" i="1" s="1"/>
  <c r="F42" i="1"/>
  <c r="G38" i="1"/>
  <c r="G42" i="1"/>
  <c r="H38" i="1"/>
  <c r="H42" i="1"/>
  <c r="N16" i="9"/>
  <c r="R15" i="1"/>
  <c r="N36" i="8"/>
  <c r="Q37" i="1"/>
  <c r="N35" i="8"/>
  <c r="Q36" i="1"/>
  <c r="N34" i="8"/>
  <c r="Q35" i="1"/>
  <c r="N33" i="8"/>
  <c r="Q34" i="1"/>
  <c r="N32" i="8"/>
  <c r="Q33" i="1"/>
  <c r="N30" i="8"/>
  <c r="Q31" i="1"/>
  <c r="N31" i="8"/>
  <c r="Q32" i="1"/>
  <c r="N29" i="8"/>
  <c r="N28" i="8"/>
  <c r="Q29" i="1"/>
  <c r="N27" i="8"/>
  <c r="Q28" i="1"/>
  <c r="F37" i="8"/>
  <c r="M37" i="8"/>
  <c r="L37" i="8"/>
  <c r="K37" i="8"/>
  <c r="J37" i="8"/>
  <c r="I37" i="8"/>
  <c r="H37" i="8"/>
  <c r="G37" i="8"/>
  <c r="E37" i="8"/>
  <c r="D37" i="8"/>
  <c r="C37" i="8"/>
  <c r="B37" i="8"/>
  <c r="N22" i="8"/>
  <c r="Q21" i="1"/>
  <c r="N21" i="8"/>
  <c r="Q20" i="1"/>
  <c r="K23" i="8"/>
  <c r="K24" i="8"/>
  <c r="K38" i="8"/>
  <c r="N20" i="8"/>
  <c r="Q19" i="1"/>
  <c r="N19" i="8"/>
  <c r="Q18" i="1"/>
  <c r="N18" i="8"/>
  <c r="Q17" i="1"/>
  <c r="N17" i="8"/>
  <c r="Q16" i="1"/>
  <c r="N16" i="8"/>
  <c r="N15" i="8"/>
  <c r="Q14" i="1"/>
  <c r="N14" i="8"/>
  <c r="M23" i="8"/>
  <c r="M24" i="8"/>
  <c r="M38" i="8"/>
  <c r="L23" i="8"/>
  <c r="J23" i="8"/>
  <c r="I23" i="8"/>
  <c r="I24" i="8"/>
  <c r="I38" i="8"/>
  <c r="H23" i="8"/>
  <c r="H24" i="8"/>
  <c r="H38" i="8"/>
  <c r="G23" i="8"/>
  <c r="G24" i="8"/>
  <c r="G38" i="8"/>
  <c r="F23" i="8"/>
  <c r="F24" i="8"/>
  <c r="F38" i="8"/>
  <c r="E23" i="8"/>
  <c r="E24" i="8"/>
  <c r="E38" i="8"/>
  <c r="C23" i="8"/>
  <c r="C24" i="8"/>
  <c r="C38" i="8"/>
  <c r="B23" i="8"/>
  <c r="B24" i="8"/>
  <c r="B38" i="8"/>
  <c r="J24" i="8"/>
  <c r="J38" i="8"/>
  <c r="N11" i="8"/>
  <c r="N36" i="3"/>
  <c r="P37" i="1"/>
  <c r="N35" i="3"/>
  <c r="P36" i="1"/>
  <c r="N34" i="3"/>
  <c r="P35" i="1"/>
  <c r="N33" i="3"/>
  <c r="P34" i="1"/>
  <c r="N32" i="3"/>
  <c r="P33" i="1"/>
  <c r="N30" i="3"/>
  <c r="P31" i="1"/>
  <c r="N31" i="3"/>
  <c r="P32" i="1"/>
  <c r="N29" i="3"/>
  <c r="P30" i="1"/>
  <c r="N28" i="3"/>
  <c r="P29" i="1"/>
  <c r="M37" i="3"/>
  <c r="I37" i="3"/>
  <c r="N27" i="3"/>
  <c r="L37" i="3"/>
  <c r="K37" i="3"/>
  <c r="J37" i="3"/>
  <c r="H37" i="3"/>
  <c r="G37" i="3"/>
  <c r="F37" i="3"/>
  <c r="E37" i="3"/>
  <c r="D37" i="3"/>
  <c r="C37" i="3"/>
  <c r="B37" i="3"/>
  <c r="N22" i="3"/>
  <c r="P21" i="1"/>
  <c r="N21" i="3"/>
  <c r="P20" i="1"/>
  <c r="N20" i="3"/>
  <c r="P19" i="1"/>
  <c r="N19" i="3"/>
  <c r="P18" i="1"/>
  <c r="N18" i="3"/>
  <c r="P17" i="1"/>
  <c r="N17" i="3"/>
  <c r="P16" i="1"/>
  <c r="N16" i="3"/>
  <c r="L23" i="3"/>
  <c r="L24" i="3"/>
  <c r="L38" i="3"/>
  <c r="H23" i="3"/>
  <c r="H24" i="3"/>
  <c r="H38" i="3"/>
  <c r="N15" i="3"/>
  <c r="P14" i="1"/>
  <c r="J23" i="3"/>
  <c r="J24" i="3"/>
  <c r="J38" i="3"/>
  <c r="N14" i="3"/>
  <c r="P13" i="1"/>
  <c r="M23" i="3"/>
  <c r="M24" i="3"/>
  <c r="M38" i="3"/>
  <c r="K23" i="3"/>
  <c r="K24" i="3"/>
  <c r="K38" i="3"/>
  <c r="I23" i="3"/>
  <c r="I24" i="3"/>
  <c r="I38" i="3"/>
  <c r="G23" i="3"/>
  <c r="G24" i="3"/>
  <c r="G38" i="3"/>
  <c r="F23" i="3"/>
  <c r="F24" i="3"/>
  <c r="F38" i="3"/>
  <c r="E23" i="3"/>
  <c r="E24" i="3"/>
  <c r="E38" i="3"/>
  <c r="D23" i="3"/>
  <c r="D24" i="3"/>
  <c r="D38" i="3"/>
  <c r="C23" i="3"/>
  <c r="C24" i="3"/>
  <c r="C38" i="3"/>
  <c r="B23" i="3"/>
  <c r="B24" i="3"/>
  <c r="B38" i="3"/>
  <c r="N11" i="3"/>
  <c r="P10" i="1"/>
  <c r="N36" i="2"/>
  <c r="O37" i="1"/>
  <c r="N28" i="2"/>
  <c r="O29" i="1"/>
  <c r="I37" i="2"/>
  <c r="F37" i="2"/>
  <c r="M37" i="2"/>
  <c r="K37" i="2"/>
  <c r="G37" i="2"/>
  <c r="D37" i="2"/>
  <c r="D38" i="2"/>
  <c r="N22" i="2"/>
  <c r="O21" i="1"/>
  <c r="N20" i="2"/>
  <c r="O19" i="1"/>
  <c r="N16" i="2"/>
  <c r="H23" i="2"/>
  <c r="H24" i="2"/>
  <c r="H38" i="2"/>
  <c r="E23" i="2"/>
  <c r="E24" i="2"/>
  <c r="E38" i="2"/>
  <c r="N14" i="2"/>
  <c r="O13" i="1"/>
  <c r="L23" i="2"/>
  <c r="L24" i="2"/>
  <c r="L38" i="2"/>
  <c r="J23" i="2"/>
  <c r="J24" i="2"/>
  <c r="J38" i="2"/>
  <c r="I23" i="2"/>
  <c r="I24" i="2"/>
  <c r="I38" i="2"/>
  <c r="G23" i="2"/>
  <c r="G24" i="2"/>
  <c r="G38" i="2"/>
  <c r="C23" i="2"/>
  <c r="C24" i="2"/>
  <c r="C38" i="2"/>
  <c r="B23" i="2"/>
  <c r="B24" i="2"/>
  <c r="N36" i="10"/>
  <c r="S37" i="1"/>
  <c r="N35" i="10"/>
  <c r="S36" i="1"/>
  <c r="N34" i="10"/>
  <c r="S35" i="1"/>
  <c r="N33" i="10"/>
  <c r="S34" i="1"/>
  <c r="N32" i="10"/>
  <c r="S33" i="1"/>
  <c r="N30" i="10"/>
  <c r="S31" i="1"/>
  <c r="S38" i="1" s="1"/>
  <c r="N31" i="10"/>
  <c r="S32" i="1"/>
  <c r="N29" i="10"/>
  <c r="S30" i="1"/>
  <c r="N28" i="10"/>
  <c r="N27" i="10"/>
  <c r="S28" i="1"/>
  <c r="M37" i="10"/>
  <c r="L37" i="10"/>
  <c r="K37" i="10"/>
  <c r="J37" i="10"/>
  <c r="I37" i="10"/>
  <c r="H37" i="10"/>
  <c r="G37" i="10"/>
  <c r="F37" i="10"/>
  <c r="E37" i="10"/>
  <c r="D37" i="10"/>
  <c r="D38" i="10"/>
  <c r="C37" i="10"/>
  <c r="B37" i="10"/>
  <c r="N11" i="10"/>
  <c r="S10" i="1"/>
  <c r="S24" i="1" s="1"/>
  <c r="S40" i="1" s="1"/>
  <c r="N36" i="9"/>
  <c r="R37" i="1"/>
  <c r="N34" i="9"/>
  <c r="R35" i="1"/>
  <c r="N32" i="9"/>
  <c r="R33" i="1"/>
  <c r="N30" i="9"/>
  <c r="R31" i="1"/>
  <c r="N31" i="9"/>
  <c r="R32" i="1"/>
  <c r="M37" i="9"/>
  <c r="C37" i="9"/>
  <c r="J37" i="9"/>
  <c r="I37" i="9"/>
  <c r="F37" i="9"/>
  <c r="D37" i="9"/>
  <c r="N26" i="9"/>
  <c r="N22" i="9"/>
  <c r="N21" i="9"/>
  <c r="R20" i="1"/>
  <c r="N18" i="9"/>
  <c r="R17" i="1"/>
  <c r="N17" i="9"/>
  <c r="R16" i="1"/>
  <c r="J23" i="9"/>
  <c r="J24" i="9"/>
  <c r="J38" i="9"/>
  <c r="B23" i="9"/>
  <c r="B24" i="9"/>
  <c r="B38" i="9"/>
  <c r="M23" i="9"/>
  <c r="M24" i="9"/>
  <c r="M38" i="9"/>
  <c r="L23" i="9"/>
  <c r="L24" i="9"/>
  <c r="L38" i="9"/>
  <c r="G23" i="9"/>
  <c r="G24" i="9"/>
  <c r="G38" i="9"/>
  <c r="F23" i="9"/>
  <c r="F24" i="9"/>
  <c r="F38" i="9"/>
  <c r="B22" i="1"/>
  <c r="B24" i="1" s="1"/>
  <c r="B40" i="1" s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5" i="5"/>
  <c r="N26" i="10"/>
  <c r="N37" i="10"/>
  <c r="K23" i="9"/>
  <c r="K24" i="9"/>
  <c r="K38" i="9"/>
  <c r="H23" i="9"/>
  <c r="H24" i="9"/>
  <c r="H38" i="9"/>
  <c r="D23" i="9"/>
  <c r="D24" i="9"/>
  <c r="D38" i="9"/>
  <c r="H37" i="9"/>
  <c r="N33" i="9"/>
  <c r="R34" i="1"/>
  <c r="N35" i="9"/>
  <c r="R36" i="1"/>
  <c r="N28" i="9"/>
  <c r="R29" i="1"/>
  <c r="L37" i="9"/>
  <c r="I23" i="9"/>
  <c r="I24" i="9"/>
  <c r="I38" i="9"/>
  <c r="N27" i="9"/>
  <c r="R28" i="1"/>
  <c r="N29" i="9"/>
  <c r="R30" i="1"/>
  <c r="N13" i="10"/>
  <c r="S12" i="1"/>
  <c r="N13" i="8"/>
  <c r="Q12" i="1"/>
  <c r="Q22" i="1" s="1"/>
  <c r="Q24" i="1" s="1"/>
  <c r="Q40" i="1" s="1"/>
  <c r="N26" i="8"/>
  <c r="Q27" i="1"/>
  <c r="Q38" i="1" s="1"/>
  <c r="N13" i="3"/>
  <c r="N26" i="3"/>
  <c r="P27" i="1"/>
  <c r="D23" i="2"/>
  <c r="D24" i="2"/>
  <c r="N30" i="2"/>
  <c r="O31" i="1"/>
  <c r="H37" i="2"/>
  <c r="F23" i="2"/>
  <c r="F24" i="2"/>
  <c r="F38" i="2"/>
  <c r="N32" i="2"/>
  <c r="O33" i="1"/>
  <c r="M23" i="2"/>
  <c r="M24" i="2"/>
  <c r="M38" i="2"/>
  <c r="N11" i="2"/>
  <c r="O10" i="1"/>
  <c r="N15" i="2"/>
  <c r="O14" i="1"/>
  <c r="O22" i="1" s="1"/>
  <c r="O24" i="1" s="1"/>
  <c r="K23" i="2"/>
  <c r="K24" i="2"/>
  <c r="K38" i="2"/>
  <c r="N18" i="2"/>
  <c r="O17" i="1"/>
  <c r="N27" i="2"/>
  <c r="N29" i="2"/>
  <c r="O30" i="1"/>
  <c r="N35" i="2"/>
  <c r="O36" i="1"/>
  <c r="N13" i="2"/>
  <c r="O12" i="1"/>
  <c r="D23" i="8"/>
  <c r="D24" i="8"/>
  <c r="D38" i="8"/>
  <c r="J37" i="2"/>
  <c r="N26" i="2"/>
  <c r="O27" i="1"/>
  <c r="O38" i="1" s="1"/>
  <c r="O42" i="1" s="1"/>
  <c r="N17" i="2"/>
  <c r="O16" i="1"/>
  <c r="B37" i="2"/>
  <c r="B38" i="2"/>
  <c r="N33" i="2"/>
  <c r="O34" i="1"/>
  <c r="N19" i="2"/>
  <c r="O18" i="1"/>
  <c r="N21" i="2"/>
  <c r="O20" i="1"/>
  <c r="C37" i="2"/>
  <c r="E37" i="2"/>
  <c r="N34" i="2"/>
  <c r="O35" i="1"/>
  <c r="L37" i="2"/>
  <c r="N31" i="2"/>
  <c r="O32" i="1"/>
  <c r="P12" i="1"/>
  <c r="P22" i="1" s="1"/>
  <c r="P24" i="1" s="1"/>
  <c r="L24" i="8"/>
  <c r="L38" i="8"/>
  <c r="B37" i="9"/>
  <c r="K37" i="9"/>
  <c r="G37" i="9"/>
  <c r="N13" i="9"/>
  <c r="R12" i="1"/>
  <c r="E23" i="9"/>
  <c r="E24" i="9"/>
  <c r="E38" i="9"/>
  <c r="N19" i="9"/>
  <c r="R18" i="1"/>
  <c r="N20" i="9"/>
  <c r="R19" i="1"/>
  <c r="E37" i="9"/>
  <c r="N11" i="9"/>
  <c r="R10" i="1"/>
  <c r="R24" i="1" s="1"/>
  <c r="R40" i="1" s="1"/>
  <c r="N15" i="9"/>
  <c r="R14" i="1"/>
  <c r="C23" i="9"/>
  <c r="C24" i="9"/>
  <c r="C38" i="9"/>
  <c r="N14" i="9"/>
  <c r="R13" i="1"/>
  <c r="R22" i="1" s="1"/>
  <c r="R21" i="1"/>
  <c r="G24" i="1"/>
  <c r="G40" i="1" s="1"/>
  <c r="N23" i="10"/>
  <c r="N24" i="10"/>
  <c r="N38" i="10"/>
  <c r="Q30" i="1"/>
  <c r="N37" i="8"/>
  <c r="Q10" i="1"/>
  <c r="I22" i="12"/>
  <c r="I23" i="12"/>
  <c r="I37" i="12"/>
  <c r="P28" i="1"/>
  <c r="P38" i="1" s="1"/>
  <c r="P42" i="1" s="1"/>
  <c r="Q13" i="1"/>
  <c r="S29" i="1"/>
  <c r="O28" i="1"/>
  <c r="R27" i="1"/>
  <c r="R38" i="1" s="1"/>
  <c r="R42" i="1" s="1"/>
  <c r="N23" i="3"/>
  <c r="N24" i="3"/>
  <c r="L22" i="12"/>
  <c r="L23" i="12"/>
  <c r="L37" i="12"/>
  <c r="V16" i="1"/>
  <c r="M38" i="13"/>
  <c r="N23" i="13"/>
  <c r="N24" i="13"/>
  <c r="V12" i="1"/>
  <c r="V22" i="1" s="1"/>
  <c r="V24" i="1" s="1"/>
  <c r="V40" i="1" s="1"/>
  <c r="N37" i="2"/>
  <c r="J37" i="11"/>
  <c r="O12" i="11"/>
  <c r="O13" i="12"/>
  <c r="U13" i="1"/>
  <c r="W30" i="1"/>
  <c r="W38" i="1"/>
  <c r="W42" i="1" s="1"/>
  <c r="T10" i="1"/>
  <c r="O36" i="12"/>
  <c r="I37" i="11"/>
  <c r="H37" i="12"/>
  <c r="N38" i="13"/>
  <c r="O22" i="12"/>
  <c r="O23" i="12"/>
  <c r="O37" i="12"/>
  <c r="C23" i="12"/>
  <c r="C37" i="12"/>
  <c r="G37" i="12"/>
  <c r="M37" i="12"/>
  <c r="T12" i="1"/>
  <c r="O25" i="11"/>
  <c r="N24" i="2"/>
  <c r="N38" i="2"/>
  <c r="N23" i="2"/>
  <c r="H24" i="1"/>
  <c r="H40" i="1"/>
  <c r="O32" i="12"/>
  <c r="U34" i="1"/>
  <c r="O16" i="11"/>
  <c r="T16" i="1"/>
  <c r="N23" i="9"/>
  <c r="N24" i="9"/>
  <c r="S27" i="1"/>
  <c r="O29" i="11"/>
  <c r="T31" i="1"/>
  <c r="E36" i="11"/>
  <c r="E37" i="11"/>
  <c r="O25" i="12"/>
  <c r="U27" i="1"/>
  <c r="U38" i="1" s="1"/>
  <c r="U42" i="1" s="1"/>
  <c r="N23" i="14"/>
  <c r="N24" i="14"/>
  <c r="N38" i="14"/>
  <c r="N23" i="8"/>
  <c r="N24" i="8"/>
  <c r="N38" i="8"/>
  <c r="W34" i="1"/>
  <c r="N37" i="13"/>
  <c r="O12" i="12"/>
  <c r="U12" i="1"/>
  <c r="N37" i="9"/>
  <c r="N37" i="3"/>
  <c r="N38" i="3"/>
  <c r="O36" i="11"/>
  <c r="T27" i="1"/>
  <c r="T22" i="1"/>
  <c r="T24" i="1" s="1"/>
  <c r="T40" i="1" s="1"/>
  <c r="N38" i="9"/>
  <c r="O22" i="11"/>
  <c r="O23" i="11"/>
  <c r="O37" i="11"/>
  <c r="N40" i="15"/>
  <c r="K42" i="1"/>
  <c r="L24" i="1"/>
  <c r="L40" i="1"/>
  <c r="N39" i="16"/>
  <c r="Y28" i="1"/>
  <c r="Y38" i="1" s="1"/>
  <c r="N24" i="16"/>
  <c r="N25" i="16"/>
  <c r="N40" i="16"/>
  <c r="G40" i="17" l="1"/>
  <c r="N24" i="17"/>
  <c r="N25" i="17" s="1"/>
  <c r="N40" i="17" s="1"/>
  <c r="P40" i="1"/>
  <c r="Q42" i="1"/>
  <c r="U24" i="1"/>
  <c r="U40" i="1" s="1"/>
  <c r="O40" i="1"/>
  <c r="Y42" i="1"/>
  <c r="S42" i="1"/>
  <c r="J40" i="1"/>
</calcChain>
</file>

<file path=xl/sharedStrings.xml><?xml version="1.0" encoding="utf-8"?>
<sst xmlns="http://schemas.openxmlformats.org/spreadsheetml/2006/main" count="869" uniqueCount="127">
  <si>
    <t>Petroleum Planning &amp; Analysis Cell</t>
  </si>
  <si>
    <t>Period : 1998-99 - 2022-23</t>
  </si>
  <si>
    <t>('Million US$)</t>
  </si>
  <si>
    <t>Import/Export of Crude oil and Petroleum Products</t>
  </si>
  <si>
    <t>IMPORT/EXPORT</t>
  </si>
  <si>
    <t>1998-99</t>
  </si>
  <si>
    <t>1999-2000</t>
  </si>
  <si>
    <t>2000-01</t>
  </si>
  <si>
    <t xml:space="preserve">2001-02 </t>
  </si>
  <si>
    <t>2002-03</t>
  </si>
  <si>
    <t>2003-04</t>
  </si>
  <si>
    <t>2004-05</t>
  </si>
  <si>
    <t>2005-06</t>
  </si>
  <si>
    <t xml:space="preserve">2006-07 </t>
  </si>
  <si>
    <t xml:space="preserve">2007-08 </t>
  </si>
  <si>
    <t xml:space="preserve">2008-09 </t>
  </si>
  <si>
    <t xml:space="preserve">2009-10 </t>
  </si>
  <si>
    <t xml:space="preserve">2010-11 </t>
  </si>
  <si>
    <t>2011-12</t>
  </si>
  <si>
    <t xml:space="preserve">2012-13 </t>
  </si>
  <si>
    <t xml:space="preserve">2013-14 </t>
  </si>
  <si>
    <t>2014-15</t>
  </si>
  <si>
    <t>2015-16</t>
  </si>
  <si>
    <t>2018-19</t>
  </si>
  <si>
    <t>2019-20</t>
  </si>
  <si>
    <t>2020-21</t>
  </si>
  <si>
    <t>2021-22 (P)</t>
  </si>
  <si>
    <t>2022-23 (P)</t>
  </si>
  <si>
    <t>IMPORT^</t>
  </si>
  <si>
    <t xml:space="preserve"> CRUDE OIL$</t>
  </si>
  <si>
    <t>PRODUCTS</t>
  </si>
  <si>
    <t>LPG</t>
  </si>
  <si>
    <t>MS</t>
  </si>
  <si>
    <t>Naphtha</t>
  </si>
  <si>
    <t>ATF</t>
  </si>
  <si>
    <t>SKO</t>
  </si>
  <si>
    <t>HSD</t>
  </si>
  <si>
    <t>LOBS/ Lube oil</t>
  </si>
  <si>
    <t>Fuel Oil</t>
  </si>
  <si>
    <t>Bitumen</t>
  </si>
  <si>
    <r>
      <t>Others</t>
    </r>
    <r>
      <rPr>
        <vertAlign val="superscript"/>
        <sz val="12"/>
        <rFont val="Times New Roman"/>
        <family val="1"/>
      </rPr>
      <t>&amp;</t>
    </r>
  </si>
  <si>
    <t>PRODUCT IMPORT*</t>
  </si>
  <si>
    <t>TOTAL IMPORTS</t>
  </si>
  <si>
    <t xml:space="preserve"> PRODUCT EXPORT @</t>
  </si>
  <si>
    <t>MS!</t>
  </si>
  <si>
    <t>Naphtha$</t>
  </si>
  <si>
    <t>ATF#</t>
  </si>
  <si>
    <t>LDO</t>
  </si>
  <si>
    <t>LOBS/ Lube Oil</t>
  </si>
  <si>
    <t>Others%</t>
  </si>
  <si>
    <t>TOTAL  PRODUCT EXPORT</t>
  </si>
  <si>
    <t>NET IMPORT</t>
  </si>
  <si>
    <t>NET PRODUCT EXPORT</t>
  </si>
  <si>
    <t>Source : Oil Companies &amp; DGCIS, (P) : Provisional</t>
  </si>
  <si>
    <t>Notes:</t>
  </si>
  <si>
    <t>RIL SEZ imports/exports included in country's import/export data</t>
  </si>
  <si>
    <t xml:space="preserve">^LNG import not included </t>
  </si>
  <si>
    <t>$Crude oil imports does not include value of crude oil quantity of 756 TMT imported at ISPRL, Mangalore during 2018-19.</t>
  </si>
  <si>
    <t>&amp; Others in import include Paraffin wax, Petroleum Jelly, Aviation Gas, MTBE, Reformate etc.</t>
  </si>
  <si>
    <t xml:space="preserve">@ Nepal sales by IOCL, Nepal and Bhutan sales by BPCL are considered in total exports with average Rupee-US$ exchange rate </t>
  </si>
  <si>
    <t>! RIL SEZ's MS export includes export of Alkylates</t>
  </si>
  <si>
    <t># ATF exports by RIL  does not include ATF sales to foreign going airlines</t>
  </si>
  <si>
    <t>% Others in export include Benzene, Hexane, MTO, Sulphur etc.</t>
  </si>
  <si>
    <t>2022-23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</si>
  <si>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</si>
  <si>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</si>
  <si>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</si>
  <si>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</si>
  <si>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</si>
  <si>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</si>
  <si>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</si>
  <si>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</si>
  <si>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</si>
  <si>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</si>
  <si>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</si>
  <si>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</si>
  <si>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</si>
  <si>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 CRUDE OIL</t>
  </si>
  <si>
    <t>Petcoke</t>
  </si>
  <si>
    <t>Others&amp;</t>
  </si>
  <si>
    <t>TOTAL IMPORT</t>
  </si>
  <si>
    <t>Petcoke / CBFS</t>
  </si>
  <si>
    <t>Source: Oil Companies &amp; DGCIS , All Figures are provisional</t>
  </si>
  <si>
    <t>2021-22</t>
  </si>
  <si>
    <t>Source: Oil Companies &amp; DGCIS  P= Provisional</t>
  </si>
  <si>
    <t>&amp; Others in import include Petcoke, Paraffin wax, Petroleum Jelly, Aviation Gas, MTBE, Reformate etc.</t>
  </si>
  <si>
    <t>% Others in export include Petcoke/CBFS,  Benzene, Hexane, MTO, Sulphur etc.</t>
  </si>
  <si>
    <t xml:space="preserve">2018-19 </t>
  </si>
  <si>
    <t>2017-18</t>
  </si>
  <si>
    <t>Others</t>
  </si>
  <si>
    <r>
      <t xml:space="preserve"> PRODUCT EXPORT</t>
    </r>
    <r>
      <rPr>
        <b/>
        <vertAlign val="superscript"/>
        <sz val="12"/>
        <rFont val="Times New Roman"/>
        <family val="1"/>
      </rPr>
      <t xml:space="preserve"> @</t>
    </r>
  </si>
  <si>
    <r>
      <t>MS</t>
    </r>
    <r>
      <rPr>
        <vertAlign val="superscript"/>
        <sz val="11"/>
        <rFont val="Times New Roman"/>
        <family val="1"/>
      </rPr>
      <t>!</t>
    </r>
  </si>
  <si>
    <r>
      <t>Naphtha</t>
    </r>
    <r>
      <rPr>
        <vertAlign val="superscript"/>
        <sz val="11"/>
        <rFont val="Times New Roman"/>
        <family val="1"/>
      </rPr>
      <t>$</t>
    </r>
  </si>
  <si>
    <r>
      <t>ATF</t>
    </r>
    <r>
      <rPr>
        <vertAlign val="superscript"/>
        <sz val="11"/>
        <rFont val="Times New Roman"/>
        <family val="1"/>
      </rPr>
      <t>#</t>
    </r>
  </si>
  <si>
    <r>
      <t>Others</t>
    </r>
    <r>
      <rPr>
        <vertAlign val="superscript"/>
        <sz val="11"/>
        <rFont val="Times New Roman"/>
        <family val="1"/>
      </rPr>
      <t>%</t>
    </r>
  </si>
  <si>
    <t>@For  Nepal and Bhutan  exports , average Re-US$ exchange rate considered for foreign exchange component</t>
  </si>
  <si>
    <t># ATF exports by RIL  does not include ATF to foreign going airlines</t>
  </si>
  <si>
    <t>! RIL SEZ's MS export includes export of Alkylate</t>
  </si>
  <si>
    <t>Average exchange rate considered for arriving at  Rs crore  ISPRL  crude oil imports.</t>
  </si>
  <si>
    <t xml:space="preserve">2016-17 </t>
  </si>
  <si>
    <t xml:space="preserve">2015-16 </t>
  </si>
  <si>
    <t>IMPORT*</t>
  </si>
  <si>
    <r>
      <t>Others</t>
    </r>
    <r>
      <rPr>
        <vertAlign val="superscript"/>
        <sz val="11"/>
        <rFont val="Times New Roman"/>
        <family val="1"/>
      </rPr>
      <t>&amp;</t>
    </r>
  </si>
  <si>
    <t>PRODUCT IMPORT</t>
  </si>
  <si>
    <t>PRODUCT EXPORT</t>
  </si>
  <si>
    <t>TOTALPRODUCT EXPORT</t>
  </si>
  <si>
    <t>2013-14</t>
  </si>
  <si>
    <t>MS/ Petrol</t>
  </si>
  <si>
    <t>ATF/Aviation Turbine Fuel</t>
  </si>
  <si>
    <t>SKO/ Kerosene</t>
  </si>
  <si>
    <t>HSD/ Diesel</t>
  </si>
  <si>
    <t>2012-13</t>
  </si>
  <si>
    <t>IMPORT</t>
  </si>
  <si>
    <t>VALUE</t>
  </si>
  <si>
    <t>Million US$</t>
  </si>
  <si>
    <t>CRUDE OIL</t>
  </si>
  <si>
    <t>MS/ PETROL</t>
  </si>
  <si>
    <t>NAPHTHA/ NGL</t>
  </si>
  <si>
    <t>SKO/ KEROSENE</t>
  </si>
  <si>
    <t>HSD/ DIESEL</t>
  </si>
  <si>
    <t>LOBS/ LUBE OIL</t>
  </si>
  <si>
    <t>FUEL OIL/LSHS</t>
  </si>
  <si>
    <t>BITUMEN</t>
  </si>
  <si>
    <t>OTHERS</t>
  </si>
  <si>
    <t>TOTAL PRODUCT IMPORT</t>
  </si>
  <si>
    <t>EXPORT</t>
  </si>
  <si>
    <t>TOTAL PRODUCT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</si>
</sst>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_-;\-* #,##0_-;_-* &quot;-&quot;_-;_-@_-"/>
    <numFmt numFmtId="167" formatCode="_-* #,##0.00_-;\-* #,##0.00_-;_-* &quot;-&quot;??_-;_-@_-"/>
    <numFmt numFmtId="168" formatCode="mmmm"/>
    <numFmt numFmtId="169" formatCode="#,##0.00000"/>
    <numFmt numFmtId="170" formatCode="#,##0.0"/>
    <numFmt numFmtId="171" formatCode="0.0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#,##0.00&quot; F&quot;_);[Red]\(#,##0.00&quot; F&quot;\)"/>
    <numFmt numFmtId="175" formatCode="0.0000_}"/>
    <numFmt numFmtId="176" formatCode="_-* #,##0.00\ _D_M_-;\-* #,##0.00\ _D_M_-;_-* &quot;-&quot;??\ _D_M_-;_-@_-"/>
    <numFmt numFmtId="177" formatCode="&quot;$&quot;#,##0\ ;\(&quot;$&quot;#,##0\)"/>
    <numFmt numFmtId="178" formatCode="0.00_)"/>
    <numFmt numFmtId="179" formatCode="0.00_);[Red]\(0.00\)"/>
    <numFmt numFmtId="180" formatCode="&quot;Rs.&quot;#,##0.00;[Red]\-&quot;Rs.&quot;#,##0.00"/>
    <numFmt numFmtId="181" formatCode="_-&quot;Rs.&quot;* #,##0_-;\-&quot;Rs.&quot;* #,##0_-;_-&quot;Rs.&quot;* &quot;-&quot;_-;_-@_-"/>
    <numFmt numFmtId="182" formatCode="_(&quot;Rs.&quot;* #,##0.00_);_(&quot;Rs.&quot;* \(#,##0.00\);_(&quot;Rs.&quot;* &quot;-&quot;??_);_(@_)"/>
    <numFmt numFmtId="183" formatCode="_-&quot;Rs.&quot;* #,##0.00_-;\-&quot;Rs.&quot;* #,##0.00_-;_-&quot;Rs.&quot;* &quot;-&quot;??_-;_-@_-"/>
    <numFmt numFmtId="184" formatCode="mm/dd/yy"/>
    <numFmt numFmtId="185" formatCode="&quot;Rs.&quot;#,##0.00;\-&quot;Rs.&quot;#,##0.00"/>
    <numFmt numFmtId="186" formatCode="&quot;Rs.&quot;#,##0;\-&quot;Rs.&quot;#,##0"/>
    <numFmt numFmtId="187" formatCode="&quot;Rs.&quot;#,##0;[Red]\-&quot;Rs.&quot;#,##0"/>
  </numFmts>
  <fonts count="1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u/>
      <sz val="16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6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"/>
      <family val="1"/>
    </font>
    <font>
      <b/>
      <vertAlign val="superscript"/>
      <sz val="12"/>
      <name val="Times New Roman"/>
      <family val="1"/>
    </font>
    <font>
      <u/>
      <sz val="10"/>
      <color indexed="36"/>
      <name val="Arial"/>
      <family val="2"/>
    </font>
    <font>
      <sz val="12"/>
      <name val="¾©"/>
      <family val="3"/>
      <charset val="129"/>
    </font>
    <font>
      <sz val="12"/>
      <name val="¹ÙÅÁÃ¼"/>
      <family val="1"/>
      <charset val="129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b/>
      <sz val="18"/>
      <color indexed="8"/>
      <name val="Footlight MT Light"/>
      <family val="1"/>
    </font>
    <font>
      <sz val="12"/>
      <name val="±¼¸²Ã¼"/>
      <family val="3"/>
      <charset val="129"/>
    </font>
    <font>
      <sz val="10"/>
      <color indexed="8"/>
      <name val="Arial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9"/>
      <name val="Calibri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ntique Olive"/>
      <family val="2"/>
    </font>
    <font>
      <sz val="10"/>
      <name val="Tahoma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6"/>
      <color indexed="8"/>
      <name val="Footlight MT Light"/>
      <family val="1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ntique Olive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0"/>
      <color indexed="52"/>
      <name val="Calibri"/>
      <family val="2"/>
    </font>
    <font>
      <b/>
      <sz val="9"/>
      <name val="Helv"/>
    </font>
    <font>
      <b/>
      <sz val="10"/>
      <color indexed="8"/>
      <name val="Antique Olive"/>
      <family val="2"/>
    </font>
    <font>
      <sz val="10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63"/>
      <name val="Calibri"/>
      <family val="2"/>
    </font>
    <font>
      <sz val="10"/>
      <name val="Courier"/>
      <family val="3"/>
    </font>
    <font>
      <sz val="8"/>
      <name val="Helv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</font>
    <font>
      <sz val="10"/>
      <color indexed="12"/>
      <name val="Arial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ahoma"/>
      <family val="2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000000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9" fontId="40" fillId="0" borderId="0" applyFont="0" applyFill="0" applyBorder="0" applyAlignment="0" applyProtection="0"/>
    <xf numFmtId="0" fontId="1" fillId="2" borderId="0" applyNumberFormat="0" applyBorder="0" applyAlignment="0" applyProtection="0"/>
    <xf numFmtId="0" fontId="41" fillId="3" borderId="0" applyNumberFormat="0" applyBorder="0" applyAlignment="0" applyProtection="0"/>
    <xf numFmtId="0" fontId="90" fillId="63" borderId="0" applyNumberFormat="0" applyBorder="0" applyAlignment="0" applyProtection="0"/>
    <xf numFmtId="0" fontId="1" fillId="2" borderId="0" applyNumberFormat="0" applyBorder="0" applyAlignment="0" applyProtection="0"/>
    <xf numFmtId="0" fontId="90" fillId="63" borderId="0" applyNumberFormat="0" applyBorder="0" applyAlignment="0" applyProtection="0"/>
    <xf numFmtId="0" fontId="1" fillId="2" borderId="0" applyNumberFormat="0" applyBorder="0" applyAlignment="0" applyProtection="0"/>
    <xf numFmtId="0" fontId="90" fillId="63" borderId="0" applyNumberFormat="0" applyBorder="0" applyAlignment="0" applyProtection="0"/>
    <xf numFmtId="0" fontId="41" fillId="3" borderId="0" applyNumberFormat="0" applyBorder="0" applyAlignment="0" applyProtection="0"/>
    <xf numFmtId="0" fontId="1" fillId="4" borderId="0" applyNumberFormat="0" applyBorder="0" applyAlignment="0" applyProtection="0"/>
    <xf numFmtId="0" fontId="41" fillId="5" borderId="0" applyNumberFormat="0" applyBorder="0" applyAlignment="0" applyProtection="0"/>
    <xf numFmtId="0" fontId="90" fillId="64" borderId="0" applyNumberFormat="0" applyBorder="0" applyAlignment="0" applyProtection="0"/>
    <xf numFmtId="0" fontId="1" fillId="4" borderId="0" applyNumberFormat="0" applyBorder="0" applyAlignment="0" applyProtection="0"/>
    <xf numFmtId="0" fontId="90" fillId="64" borderId="0" applyNumberFormat="0" applyBorder="0" applyAlignment="0" applyProtection="0"/>
    <xf numFmtId="0" fontId="1" fillId="4" borderId="0" applyNumberFormat="0" applyBorder="0" applyAlignment="0" applyProtection="0"/>
    <xf numFmtId="0" fontId="90" fillId="64" borderId="0" applyNumberFormat="0" applyBorder="0" applyAlignment="0" applyProtection="0"/>
    <xf numFmtId="0" fontId="41" fillId="5" borderId="0" applyNumberFormat="0" applyBorder="0" applyAlignment="0" applyProtection="0"/>
    <xf numFmtId="0" fontId="1" fillId="6" borderId="0" applyNumberFormat="0" applyBorder="0" applyAlignment="0" applyProtection="0"/>
    <xf numFmtId="0" fontId="41" fillId="7" borderId="0" applyNumberFormat="0" applyBorder="0" applyAlignment="0" applyProtection="0"/>
    <xf numFmtId="0" fontId="90" fillId="65" borderId="0" applyNumberFormat="0" applyBorder="0" applyAlignment="0" applyProtection="0"/>
    <xf numFmtId="0" fontId="1" fillId="6" borderId="0" applyNumberFormat="0" applyBorder="0" applyAlignment="0" applyProtection="0"/>
    <xf numFmtId="0" fontId="90" fillId="65" borderId="0" applyNumberFormat="0" applyBorder="0" applyAlignment="0" applyProtection="0"/>
    <xf numFmtId="0" fontId="1" fillId="6" borderId="0" applyNumberFormat="0" applyBorder="0" applyAlignment="0" applyProtection="0"/>
    <xf numFmtId="0" fontId="90" fillId="65" borderId="0" applyNumberFormat="0" applyBorder="0" applyAlignment="0" applyProtection="0"/>
    <xf numFmtId="0" fontId="41" fillId="7" borderId="0" applyNumberFormat="0" applyBorder="0" applyAlignment="0" applyProtection="0"/>
    <xf numFmtId="0" fontId="1" fillId="8" borderId="0" applyNumberFormat="0" applyBorder="0" applyAlignment="0" applyProtection="0"/>
    <xf numFmtId="0" fontId="41" fillId="3" borderId="0" applyNumberFormat="0" applyBorder="0" applyAlignment="0" applyProtection="0"/>
    <xf numFmtId="0" fontId="90" fillId="66" borderId="0" applyNumberFormat="0" applyBorder="0" applyAlignment="0" applyProtection="0"/>
    <xf numFmtId="0" fontId="1" fillId="8" borderId="0" applyNumberFormat="0" applyBorder="0" applyAlignment="0" applyProtection="0"/>
    <xf numFmtId="0" fontId="90" fillId="66" borderId="0" applyNumberFormat="0" applyBorder="0" applyAlignment="0" applyProtection="0"/>
    <xf numFmtId="0" fontId="1" fillId="8" borderId="0" applyNumberFormat="0" applyBorder="0" applyAlignment="0" applyProtection="0"/>
    <xf numFmtId="0" fontId="90" fillId="66" borderId="0" applyNumberFormat="0" applyBorder="0" applyAlignment="0" applyProtection="0"/>
    <xf numFmtId="0" fontId="41" fillId="3" borderId="0" applyNumberFormat="0" applyBorder="0" applyAlignment="0" applyProtection="0"/>
    <xf numFmtId="0" fontId="1" fillId="9" borderId="0" applyNumberFormat="0" applyBorder="0" applyAlignment="0" applyProtection="0"/>
    <xf numFmtId="0" fontId="41" fillId="9" borderId="0" applyNumberFormat="0" applyBorder="0" applyAlignment="0" applyProtection="0"/>
    <xf numFmtId="0" fontId="90" fillId="67" borderId="0" applyNumberFormat="0" applyBorder="0" applyAlignment="0" applyProtection="0"/>
    <xf numFmtId="0" fontId="1" fillId="9" borderId="0" applyNumberFormat="0" applyBorder="0" applyAlignment="0" applyProtection="0"/>
    <xf numFmtId="0" fontId="90" fillId="67" borderId="0" applyNumberFormat="0" applyBorder="0" applyAlignment="0" applyProtection="0"/>
    <xf numFmtId="0" fontId="1" fillId="9" borderId="0" applyNumberFormat="0" applyBorder="0" applyAlignment="0" applyProtection="0"/>
    <xf numFmtId="0" fontId="90" fillId="67" borderId="0" applyNumberFormat="0" applyBorder="0" applyAlignment="0" applyProtection="0"/>
    <xf numFmtId="0" fontId="41" fillId="9" borderId="0" applyNumberFormat="0" applyBorder="0" applyAlignment="0" applyProtection="0"/>
    <xf numFmtId="0" fontId="1" fillId="5" borderId="0" applyNumberFormat="0" applyBorder="0" applyAlignment="0" applyProtection="0"/>
    <xf numFmtId="0" fontId="41" fillId="5" borderId="0" applyNumberFormat="0" applyBorder="0" applyAlignment="0" applyProtection="0"/>
    <xf numFmtId="0" fontId="90" fillId="68" borderId="0" applyNumberFormat="0" applyBorder="0" applyAlignment="0" applyProtection="0"/>
    <xf numFmtId="0" fontId="1" fillId="5" borderId="0" applyNumberFormat="0" applyBorder="0" applyAlignment="0" applyProtection="0"/>
    <xf numFmtId="0" fontId="90" fillId="68" borderId="0" applyNumberFormat="0" applyBorder="0" applyAlignment="0" applyProtection="0"/>
    <xf numFmtId="0" fontId="1" fillId="5" borderId="0" applyNumberFormat="0" applyBorder="0" applyAlignment="0" applyProtection="0"/>
    <xf numFmtId="0" fontId="90" fillId="68" borderId="0" applyNumberFormat="0" applyBorder="0" applyAlignment="0" applyProtection="0"/>
    <xf numFmtId="0" fontId="41" fillId="5" borderId="0" applyNumberFormat="0" applyBorder="0" applyAlignment="0" applyProtection="0"/>
    <xf numFmtId="0" fontId="1" fillId="10" borderId="0" applyNumberFormat="0" applyBorder="0" applyAlignment="0" applyProtection="0"/>
    <xf numFmtId="0" fontId="41" fillId="3" borderId="0" applyNumberFormat="0" applyBorder="0" applyAlignment="0" applyProtection="0"/>
    <xf numFmtId="0" fontId="90" fillId="69" borderId="0" applyNumberFormat="0" applyBorder="0" applyAlignment="0" applyProtection="0"/>
    <xf numFmtId="0" fontId="1" fillId="10" borderId="0" applyNumberFormat="0" applyBorder="0" applyAlignment="0" applyProtection="0"/>
    <xf numFmtId="0" fontId="90" fillId="69" borderId="0" applyNumberFormat="0" applyBorder="0" applyAlignment="0" applyProtection="0"/>
    <xf numFmtId="0" fontId="1" fillId="10" borderId="0" applyNumberFormat="0" applyBorder="0" applyAlignment="0" applyProtection="0"/>
    <xf numFmtId="0" fontId="90" fillId="69" borderId="0" applyNumberFormat="0" applyBorder="0" applyAlignment="0" applyProtection="0"/>
    <xf numFmtId="0" fontId="41" fillId="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90" fillId="70" borderId="0" applyNumberFormat="0" applyBorder="0" applyAlignment="0" applyProtection="0"/>
    <xf numFmtId="0" fontId="1" fillId="11" borderId="0" applyNumberFormat="0" applyBorder="0" applyAlignment="0" applyProtection="0"/>
    <xf numFmtId="0" fontId="90" fillId="70" borderId="0" applyNumberFormat="0" applyBorder="0" applyAlignment="0" applyProtection="0"/>
    <xf numFmtId="0" fontId="1" fillId="11" borderId="0" applyNumberFormat="0" applyBorder="0" applyAlignment="0" applyProtection="0"/>
    <xf numFmtId="0" fontId="90" fillId="70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90" fillId="71" borderId="0" applyNumberFormat="0" applyBorder="0" applyAlignment="0" applyProtection="0"/>
    <xf numFmtId="0" fontId="1" fillId="12" borderId="0" applyNumberFormat="0" applyBorder="0" applyAlignment="0" applyProtection="0"/>
    <xf numFmtId="0" fontId="90" fillId="71" borderId="0" applyNumberFormat="0" applyBorder="0" applyAlignment="0" applyProtection="0"/>
    <xf numFmtId="0" fontId="1" fillId="12" borderId="0" applyNumberFormat="0" applyBorder="0" applyAlignment="0" applyProtection="0"/>
    <xf numFmtId="0" fontId="90" fillId="71" borderId="0" applyNumberFormat="0" applyBorder="0" applyAlignment="0" applyProtection="0"/>
    <xf numFmtId="0" fontId="41" fillId="13" borderId="0" applyNumberFormat="0" applyBorder="0" applyAlignment="0" applyProtection="0"/>
    <xf numFmtId="0" fontId="1" fillId="8" borderId="0" applyNumberFormat="0" applyBorder="0" applyAlignment="0" applyProtection="0"/>
    <xf numFmtId="0" fontId="41" fillId="3" borderId="0" applyNumberFormat="0" applyBorder="0" applyAlignment="0" applyProtection="0"/>
    <xf numFmtId="0" fontId="90" fillId="72" borderId="0" applyNumberFormat="0" applyBorder="0" applyAlignment="0" applyProtection="0"/>
    <xf numFmtId="0" fontId="1" fillId="8" borderId="0" applyNumberFormat="0" applyBorder="0" applyAlignment="0" applyProtection="0"/>
    <xf numFmtId="0" fontId="90" fillId="72" borderId="0" applyNumberFormat="0" applyBorder="0" applyAlignment="0" applyProtection="0"/>
    <xf numFmtId="0" fontId="1" fillId="8" borderId="0" applyNumberFormat="0" applyBorder="0" applyAlignment="0" applyProtection="0"/>
    <xf numFmtId="0" fontId="90" fillId="72" borderId="0" applyNumberFormat="0" applyBorder="0" applyAlignment="0" applyProtection="0"/>
    <xf numFmtId="0" fontId="41" fillId="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90" fillId="73" borderId="0" applyNumberFormat="0" applyBorder="0" applyAlignment="0" applyProtection="0"/>
    <xf numFmtId="0" fontId="1" fillId="10" borderId="0" applyNumberFormat="0" applyBorder="0" applyAlignment="0" applyProtection="0"/>
    <xf numFmtId="0" fontId="90" fillId="73" borderId="0" applyNumberFormat="0" applyBorder="0" applyAlignment="0" applyProtection="0"/>
    <xf numFmtId="0" fontId="1" fillId="10" borderId="0" applyNumberFormat="0" applyBorder="0" applyAlignment="0" applyProtection="0"/>
    <xf numFmtId="0" fontId="90" fillId="73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41" fillId="5" borderId="0" applyNumberFormat="0" applyBorder="0" applyAlignment="0" applyProtection="0"/>
    <xf numFmtId="0" fontId="90" fillId="74" borderId="0" applyNumberFormat="0" applyBorder="0" applyAlignment="0" applyProtection="0"/>
    <xf numFmtId="0" fontId="1" fillId="14" borderId="0" applyNumberFormat="0" applyBorder="0" applyAlignment="0" applyProtection="0"/>
    <xf numFmtId="0" fontId="90" fillId="74" borderId="0" applyNumberFormat="0" applyBorder="0" applyAlignment="0" applyProtection="0"/>
    <xf numFmtId="0" fontId="1" fillId="14" borderId="0" applyNumberFormat="0" applyBorder="0" applyAlignment="0" applyProtection="0"/>
    <xf numFmtId="0" fontId="90" fillId="74" borderId="0" applyNumberFormat="0" applyBorder="0" applyAlignment="0" applyProtection="0"/>
    <xf numFmtId="0" fontId="41" fillId="5" borderId="0" applyNumberFormat="0" applyBorder="0" applyAlignment="0" applyProtection="0"/>
    <xf numFmtId="0" fontId="20" fillId="15" borderId="0" applyNumberFormat="0" applyBorder="0" applyAlignment="0" applyProtection="0"/>
    <xf numFmtId="0" fontId="42" fillId="16" borderId="0" applyNumberFormat="0" applyBorder="0" applyAlignment="0" applyProtection="0"/>
    <xf numFmtId="0" fontId="91" fillId="7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91" fillId="7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91" fillId="7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7" borderId="0" applyNumberFormat="0" applyBorder="0" applyAlignment="0" applyProtection="0"/>
    <xf numFmtId="0" fontId="42" fillId="18" borderId="0" applyNumberFormat="0" applyBorder="0" applyAlignment="0" applyProtection="0"/>
    <xf numFmtId="0" fontId="91" fillId="78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2" fillId="18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91" fillId="7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9" borderId="0" applyNumberFormat="0" applyBorder="0" applyAlignment="0" applyProtection="0"/>
    <xf numFmtId="0" fontId="42" fillId="5" borderId="0" applyNumberFormat="0" applyBorder="0" applyAlignment="0" applyProtection="0"/>
    <xf numFmtId="0" fontId="91" fillId="8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2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42" fillId="16" borderId="0" applyNumberFormat="0" applyBorder="0" applyAlignment="0" applyProtection="0"/>
    <xf numFmtId="0" fontId="20" fillId="2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2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42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0" borderId="0" applyNumberFormat="0" applyBorder="0" applyAlignment="0" applyProtection="0"/>
    <xf numFmtId="0" fontId="42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17" borderId="0" applyNumberFormat="0" applyBorder="0" applyAlignment="0" applyProtection="0"/>
    <xf numFmtId="0" fontId="42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2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42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2" fillId="40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4" borderId="0" applyNumberFormat="0" applyBorder="0" applyAlignment="0" applyProtection="0"/>
    <xf numFmtId="0" fontId="2" fillId="10" borderId="0" applyNumberFormat="0" applyBorder="0" applyAlignment="0">
      <protection locked="0"/>
    </xf>
    <xf numFmtId="0" fontId="2" fillId="10" borderId="0" applyNumberFormat="0" applyBorder="0" applyAlignment="0">
      <protection locked="0"/>
    </xf>
    <xf numFmtId="4" fontId="45" fillId="0" borderId="1" applyFill="0">
      <alignment vertical="center"/>
      <protection locked="0"/>
    </xf>
    <xf numFmtId="0" fontId="46" fillId="0" borderId="0"/>
    <xf numFmtId="0" fontId="47" fillId="0" borderId="0" applyFill="0" applyBorder="0" applyAlignment="0"/>
    <xf numFmtId="0" fontId="4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2" fillId="3" borderId="2" applyNumberFormat="0" applyAlignment="0" applyProtection="0"/>
    <xf numFmtId="0" fontId="48" fillId="3" borderId="2" applyNumberFormat="0" applyAlignment="0" applyProtection="0"/>
    <xf numFmtId="0" fontId="49" fillId="45" borderId="3" applyNumberFormat="0" applyAlignment="0" applyProtection="0"/>
    <xf numFmtId="0" fontId="22" fillId="3" borderId="2" applyNumberFormat="0" applyAlignment="0" applyProtection="0"/>
    <xf numFmtId="0" fontId="22" fillId="3" borderId="2" applyNumberFormat="0" applyAlignment="0" applyProtection="0"/>
    <xf numFmtId="0" fontId="48" fillId="3" borderId="2" applyNumberFormat="0" applyAlignment="0" applyProtection="0"/>
    <xf numFmtId="0" fontId="23" fillId="18" borderId="4" applyNumberFormat="0" applyAlignment="0" applyProtection="0"/>
    <xf numFmtId="0" fontId="50" fillId="18" borderId="4" applyNumberFormat="0" applyAlignment="0" applyProtection="0"/>
    <xf numFmtId="0" fontId="23" fillId="37" borderId="4" applyNumberFormat="0" applyAlignment="0" applyProtection="0"/>
    <xf numFmtId="0" fontId="23" fillId="18" borderId="4" applyNumberFormat="0" applyAlignment="0" applyProtection="0"/>
    <xf numFmtId="0" fontId="23" fillId="18" borderId="4" applyNumberFormat="0" applyAlignment="0" applyProtection="0"/>
    <xf numFmtId="0" fontId="50" fillId="18" borderId="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4" fontId="5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 applyNumberFormat="0" applyAlignment="0">
      <alignment horizontal="left"/>
    </xf>
    <xf numFmtId="177" fontId="5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57" fillId="0" borderId="0" applyNumberFormat="0" applyAlignment="0">
      <alignment horizontal="left"/>
    </xf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" fontId="59" fillId="0" borderId="0" applyFill="0" applyBorder="0">
      <protection locked="0"/>
    </xf>
    <xf numFmtId="2" fontId="53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25" fillId="6" borderId="0" applyNumberFormat="0" applyBorder="0" applyAlignment="0" applyProtection="0"/>
    <xf numFmtId="0" fontId="60" fillId="6" borderId="0" applyNumberFormat="0" applyBorder="0" applyAlignment="0" applyProtection="0"/>
    <xf numFmtId="0" fontId="1" fillId="3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60" fillId="6" borderId="0" applyNumberFormat="0" applyBorder="0" applyAlignment="0" applyProtection="0"/>
    <xf numFmtId="38" fontId="3" fillId="49" borderId="0" applyNumberFormat="0" applyBorder="0" applyAlignment="0" applyProtection="0"/>
    <xf numFmtId="38" fontId="3" fillId="49" borderId="0" applyNumberFormat="0" applyBorder="0" applyAlignment="0" applyProtection="0"/>
    <xf numFmtId="0" fontId="61" fillId="0" borderId="5" applyNumberFormat="0" applyAlignment="0" applyProtection="0">
      <alignment horizontal="left" vertical="center"/>
    </xf>
    <xf numFmtId="0" fontId="61" fillId="0" borderId="6">
      <alignment horizontal="left" vertical="center"/>
    </xf>
    <xf numFmtId="0" fontId="26" fillId="0" borderId="7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64" fillId="0" borderId="12" applyNumberFormat="0" applyFill="0" applyAlignment="0" applyProtection="0"/>
    <xf numFmtId="0" fontId="64" fillId="0" borderId="13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64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3" fillId="50" borderId="14" applyNumberFormat="0" applyBorder="0" applyAlignment="0" applyProtection="0"/>
    <xf numFmtId="10" fontId="3" fillId="50" borderId="14" applyNumberFormat="0" applyBorder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29" fillId="5" borderId="2" applyNumberFormat="0" applyAlignment="0" applyProtection="0"/>
    <xf numFmtId="0" fontId="66" fillId="5" borderId="2" applyNumberFormat="0" applyAlignment="0" applyProtection="0"/>
    <xf numFmtId="0" fontId="67" fillId="42" borderId="3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29" fillId="5" borderId="2" applyNumberFormat="0" applyAlignment="0" applyProtection="0"/>
    <xf numFmtId="0" fontId="66" fillId="5" borderId="2" applyNumberFormat="0" applyAlignment="0" applyProtection="0"/>
    <xf numFmtId="0" fontId="29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0" fontId="66" fillId="5" borderId="2" applyNumberFormat="0" applyAlignment="0" applyProtection="0"/>
    <xf numFmtId="178" fontId="19" fillId="0" borderId="15" applyNumberFormat="0" applyFill="0" applyBorder="0">
      <alignment horizontal="left" vertical="center"/>
    </xf>
    <xf numFmtId="0" fontId="30" fillId="0" borderId="16" applyNumberFormat="0" applyFill="0" applyAlignment="0" applyProtection="0"/>
    <xf numFmtId="0" fontId="68" fillId="0" borderId="16" applyNumberFormat="0" applyFill="0" applyAlignment="0" applyProtection="0"/>
    <xf numFmtId="0" fontId="25" fillId="0" borderId="17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68" fillId="0" borderId="16" applyNumberFormat="0" applyFill="0" applyAlignment="0" applyProtection="0"/>
    <xf numFmtId="178" fontId="69" fillId="0" borderId="0"/>
    <xf numFmtId="171" fontId="5" fillId="0" borderId="18">
      <alignment horizontal="right"/>
    </xf>
    <xf numFmtId="179" fontId="70" fillId="0" borderId="0" applyNumberFormat="0" applyFont="0" applyBorder="0" applyAlignment="0"/>
    <xf numFmtId="0" fontId="31" fillId="13" borderId="0" applyNumberFormat="0" applyBorder="0" applyAlignment="0" applyProtection="0"/>
    <xf numFmtId="0" fontId="71" fillId="13" borderId="0" applyNumberFormat="0" applyBorder="0" applyAlignment="0" applyProtection="0"/>
    <xf numFmtId="0" fontId="25" fillId="4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1" fillId="13" borderId="0" applyNumberFormat="0" applyBorder="0" applyAlignment="0" applyProtection="0"/>
    <xf numFmtId="37" fontId="7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8" fontId="73" fillId="0" borderId="0"/>
    <xf numFmtId="0" fontId="4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53" fillId="0" borderId="0" applyBorder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2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2" fillId="0" borderId="0"/>
    <xf numFmtId="0" fontId="92" fillId="0" borderId="0"/>
    <xf numFmtId="0" fontId="9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53" fillId="0" borderId="0" applyBorder="0"/>
    <xf numFmtId="0" fontId="2" fillId="0" borderId="0"/>
    <xf numFmtId="0" fontId="53" fillId="0" borderId="0" applyBorder="0"/>
    <xf numFmtId="0" fontId="53" fillId="0" borderId="0" applyBorder="0"/>
    <xf numFmtId="0" fontId="2" fillId="0" borderId="0"/>
    <xf numFmtId="0" fontId="3" fillId="51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7" borderId="19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90" fillId="81" borderId="35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3" fillId="41" borderId="3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90" fillId="81" borderId="35" applyNumberFormat="0" applyFont="0" applyAlignment="0" applyProtection="0"/>
    <xf numFmtId="0" fontId="2" fillId="7" borderId="20" applyNumberFormat="0" applyFont="0" applyAlignment="0" applyProtection="0"/>
    <xf numFmtId="0" fontId="32" fillId="3" borderId="21" applyNumberFormat="0" applyAlignment="0" applyProtection="0"/>
    <xf numFmtId="0" fontId="74" fillId="3" borderId="21" applyNumberFormat="0" applyAlignment="0" applyProtection="0"/>
    <xf numFmtId="0" fontId="32" fillId="45" borderId="21" applyNumberFormat="0" applyAlignment="0" applyProtection="0"/>
    <xf numFmtId="0" fontId="32" fillId="3" borderId="21" applyNumberFormat="0" applyAlignment="0" applyProtection="0"/>
    <xf numFmtId="0" fontId="32" fillId="3" borderId="21" applyNumberFormat="0" applyAlignment="0" applyProtection="0"/>
    <xf numFmtId="0" fontId="74" fillId="3" borderId="21" applyNumberFormat="0" applyAlignment="0" applyProtection="0"/>
    <xf numFmtId="180" fontId="75" fillId="0" borderId="0">
      <protection hidden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0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75" fillId="0" borderId="0"/>
    <xf numFmtId="166" fontId="75" fillId="0" borderId="0"/>
    <xf numFmtId="182" fontId="75" fillId="0" borderId="0"/>
    <xf numFmtId="183" fontId="75" fillId="0" borderId="0"/>
    <xf numFmtId="184" fontId="76" fillId="0" borderId="0" applyNumberFormat="0" applyFill="0" applyBorder="0" applyAlignment="0" applyProtection="0">
      <alignment horizontal="left"/>
    </xf>
    <xf numFmtId="14" fontId="76" fillId="0" borderId="0" applyNumberFormat="0" applyFill="0" applyBorder="0" applyAlignment="0" applyProtection="0">
      <alignment horizontal="left"/>
    </xf>
    <xf numFmtId="4" fontId="3" fillId="13" borderId="3" applyNumberFormat="0" applyProtection="0">
      <alignment vertical="center"/>
    </xf>
    <xf numFmtId="4" fontId="3" fillId="13" borderId="3" applyNumberFormat="0" applyProtection="0">
      <alignment vertical="center"/>
    </xf>
    <xf numFmtId="4" fontId="3" fillId="52" borderId="3" applyNumberFormat="0" applyProtection="0">
      <alignment horizontal="left" vertical="center" indent="1"/>
    </xf>
    <xf numFmtId="0" fontId="77" fillId="13" borderId="22" applyNumberFormat="0" applyProtection="0">
      <alignment horizontal="left" vertical="top" indent="1"/>
    </xf>
    <xf numFmtId="4" fontId="3" fillId="16" borderId="3" applyNumberFormat="0" applyProtection="0">
      <alignment horizontal="left" vertical="center" indent="1"/>
    </xf>
    <xf numFmtId="4" fontId="3" fillId="4" borderId="3" applyNumberFormat="0" applyProtection="0">
      <alignment horizontal="right" vertical="center"/>
    </xf>
    <xf numFmtId="4" fontId="3" fillId="53" borderId="3" applyNumberFormat="0" applyProtection="0">
      <alignment horizontal="right" vertical="center"/>
    </xf>
    <xf numFmtId="4" fontId="3" fillId="25" borderId="23" applyNumberFormat="0" applyProtection="0">
      <alignment horizontal="right" vertical="center"/>
    </xf>
    <xf numFmtId="4" fontId="3" fillId="14" borderId="3" applyNumberFormat="0" applyProtection="0">
      <alignment horizontal="right" vertical="center"/>
    </xf>
    <xf numFmtId="4" fontId="3" fillId="19" borderId="3" applyNumberFormat="0" applyProtection="0">
      <alignment horizontal="right" vertical="center"/>
    </xf>
    <xf numFmtId="4" fontId="3" fillId="40" borderId="3" applyNumberFormat="0" applyProtection="0">
      <alignment horizontal="right" vertical="center"/>
    </xf>
    <xf numFmtId="4" fontId="3" fillId="30" borderId="3" applyNumberFormat="0" applyProtection="0">
      <alignment horizontal="right" vertical="center"/>
    </xf>
    <xf numFmtId="4" fontId="3" fillId="54" borderId="3" applyNumberFormat="0" applyProtection="0">
      <alignment horizontal="right" vertical="center"/>
    </xf>
    <xf numFmtId="4" fontId="3" fillId="12" borderId="3" applyNumberFormat="0" applyProtection="0">
      <alignment horizontal="right" vertical="center"/>
    </xf>
    <xf numFmtId="4" fontId="3" fillId="55" borderId="23" applyNumberFormat="0" applyProtection="0">
      <alignment horizontal="left" vertical="center" indent="1"/>
    </xf>
    <xf numFmtId="4" fontId="2" fillId="36" borderId="23" applyNumberFormat="0" applyProtection="0">
      <alignment horizontal="left" vertical="center" indent="1"/>
    </xf>
    <xf numFmtId="4" fontId="2" fillId="36" borderId="23" applyNumberFormat="0" applyProtection="0">
      <alignment horizontal="left" vertical="center" indent="1"/>
    </xf>
    <xf numFmtId="4" fontId="3" fillId="56" borderId="3" applyNumberFormat="0" applyProtection="0">
      <alignment horizontal="right" vertical="center"/>
    </xf>
    <xf numFmtId="4" fontId="3" fillId="57" borderId="23" applyNumberFormat="0" applyProtection="0">
      <alignment horizontal="left" vertical="center" indent="1"/>
    </xf>
    <xf numFmtId="4" fontId="3" fillId="56" borderId="23" applyNumberFormat="0" applyProtection="0">
      <alignment horizontal="left" vertical="center" indent="1"/>
    </xf>
    <xf numFmtId="0" fontId="3" fillId="3" borderId="3" applyNumberFormat="0" applyProtection="0">
      <alignment horizontal="left" vertical="center" indent="1"/>
    </xf>
    <xf numFmtId="0" fontId="3" fillId="36" borderId="22" applyNumberFormat="0" applyProtection="0">
      <alignment horizontal="left" vertical="top" indent="1"/>
    </xf>
    <xf numFmtId="0" fontId="3" fillId="58" borderId="3" applyNumberFormat="0" applyProtection="0">
      <alignment horizontal="left" vertical="center" indent="1"/>
    </xf>
    <xf numFmtId="0" fontId="3" fillId="56" borderId="22" applyNumberFormat="0" applyProtection="0">
      <alignment horizontal="left" vertical="top" indent="1"/>
    </xf>
    <xf numFmtId="0" fontId="3" fillId="10" borderId="3" applyNumberFormat="0" applyProtection="0">
      <alignment horizontal="left" vertical="center" indent="1"/>
    </xf>
    <xf numFmtId="0" fontId="3" fillId="10" borderId="22" applyNumberFormat="0" applyProtection="0">
      <alignment horizontal="left" vertical="top" indent="1"/>
    </xf>
    <xf numFmtId="0" fontId="3" fillId="57" borderId="3" applyNumberFormat="0" applyProtection="0">
      <alignment horizontal="left" vertical="center" indent="1"/>
    </xf>
    <xf numFmtId="0" fontId="3" fillId="57" borderId="22" applyNumberFormat="0" applyProtection="0">
      <alignment horizontal="left" vertical="top" indent="1"/>
    </xf>
    <xf numFmtId="0" fontId="3" fillId="59" borderId="24" applyNumberFormat="0">
      <protection locked="0"/>
    </xf>
    <xf numFmtId="0" fontId="78" fillId="36" borderId="25" applyBorder="0"/>
    <xf numFmtId="4" fontId="79" fillId="7" borderId="22" applyNumberFormat="0" applyProtection="0">
      <alignment vertical="center"/>
    </xf>
    <xf numFmtId="4" fontId="3" fillId="7" borderId="14" applyNumberFormat="0" applyProtection="0">
      <alignment vertical="center"/>
    </xf>
    <xf numFmtId="4" fontId="79" fillId="3" borderId="22" applyNumberFormat="0" applyProtection="0">
      <alignment horizontal="left" vertical="center" indent="1"/>
    </xf>
    <xf numFmtId="0" fontId="79" fillId="7" borderId="22" applyNumberFormat="0" applyProtection="0">
      <alignment horizontal="left" vertical="top" indent="1"/>
    </xf>
    <xf numFmtId="4" fontId="3" fillId="0" borderId="3" applyNumberFormat="0" applyProtection="0">
      <alignment horizontal="right" vertical="center"/>
    </xf>
    <xf numFmtId="4" fontId="3" fillId="59" borderId="3" applyNumberFormat="0" applyProtection="0">
      <alignment horizontal="right" vertical="center"/>
    </xf>
    <xf numFmtId="4" fontId="3" fillId="16" borderId="3" applyNumberFormat="0" applyProtection="0">
      <alignment horizontal="left" vertical="center" indent="1"/>
    </xf>
    <xf numFmtId="0" fontId="79" fillId="56" borderId="22" applyNumberFormat="0" applyProtection="0">
      <alignment horizontal="left" vertical="top" indent="1"/>
    </xf>
    <xf numFmtId="4" fontId="80" fillId="60" borderId="23" applyNumberFormat="0" applyProtection="0">
      <alignment horizontal="left" vertical="center" indent="1"/>
    </xf>
    <xf numFmtId="0" fontId="3" fillId="61" borderId="14"/>
    <xf numFmtId="4" fontId="81" fillId="59" borderId="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0" borderId="14">
      <alignment horizontal="center"/>
    </xf>
    <xf numFmtId="0" fontId="2" fillId="0" borderId="0" applyNumberFormat="0" applyFill="0" applyBorder="0" applyAlignment="0" applyProtection="0"/>
    <xf numFmtId="0" fontId="83" fillId="0" borderId="0">
      <alignment horizontal="center" vertical="center"/>
    </xf>
    <xf numFmtId="0" fontId="84" fillId="62" borderId="0" applyNumberFormat="0" applyFill="0">
      <alignment horizontal="left" vertical="center"/>
    </xf>
    <xf numFmtId="40" fontId="85" fillId="0" borderId="0" applyBorder="0">
      <alignment horizontal="right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53" fillId="0" borderId="27" applyNumberFormat="0" applyFont="0" applyFill="0" applyAlignment="0" applyProtection="0"/>
    <xf numFmtId="0" fontId="34" fillId="0" borderId="28" applyNumberFormat="0" applyFill="0" applyAlignment="0" applyProtection="0"/>
    <xf numFmtId="0" fontId="53" fillId="0" borderId="27" applyNumberFormat="0" applyFont="0" applyFill="0" applyAlignment="0" applyProtection="0"/>
    <xf numFmtId="0" fontId="53" fillId="0" borderId="27" applyNumberFormat="0" applyFont="0" applyFill="0" applyAlignment="0" applyProtection="0"/>
    <xf numFmtId="185" fontId="75" fillId="0" borderId="23">
      <protection locked="0"/>
    </xf>
    <xf numFmtId="182" fontId="75" fillId="0" borderId="23">
      <protection locked="0"/>
    </xf>
    <xf numFmtId="49" fontId="86" fillId="0" borderId="14">
      <alignment vertical="top"/>
      <protection locked="0"/>
    </xf>
    <xf numFmtId="186" fontId="75" fillId="0" borderId="23">
      <protection locked="0"/>
    </xf>
    <xf numFmtId="187" fontId="75" fillId="0" borderId="23">
      <protection locked="0"/>
    </xf>
    <xf numFmtId="49" fontId="86" fillId="0" borderId="23" applyFill="0" applyAlignment="0">
      <alignment horizontal="left"/>
      <protection locked="0"/>
    </xf>
    <xf numFmtId="0" fontId="3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64">
    <xf numFmtId="0" fontId="0" fillId="0" borderId="0" xfId="0"/>
    <xf numFmtId="0" fontId="99" fillId="0" borderId="0" xfId="0" applyFont="1"/>
    <xf numFmtId="1" fontId="99" fillId="0" borderId="0" xfId="0" applyNumberFormat="1" applyFont="1"/>
    <xf numFmtId="0" fontId="99" fillId="0" borderId="0" xfId="0" applyFont="1" applyAlignment="1">
      <alignment horizontal="left"/>
    </xf>
    <xf numFmtId="1" fontId="0" fillId="0" borderId="0" xfId="0" applyNumberFormat="1"/>
    <xf numFmtId="0" fontId="5" fillId="0" borderId="0" xfId="543" applyFont="1"/>
    <xf numFmtId="0" fontId="100" fillId="0" borderId="0" xfId="0" applyFont="1"/>
    <xf numFmtId="168" fontId="100" fillId="0" borderId="0" xfId="0" applyNumberFormat="1" applyFont="1" applyAlignment="1">
      <alignment vertical="center"/>
    </xf>
    <xf numFmtId="1" fontId="5" fillId="82" borderId="14" xfId="470" applyNumberFormat="1" applyFont="1" applyFill="1" applyBorder="1" applyAlignment="1">
      <alignment horizontal="center"/>
    </xf>
    <xf numFmtId="0" fontId="8" fillId="0" borderId="0" xfId="0" quotePrefix="1" applyFont="1" applyAlignment="1">
      <alignment vertical="top" wrapText="1"/>
    </xf>
    <xf numFmtId="0" fontId="101" fillId="0" borderId="0" xfId="0" applyFont="1"/>
    <xf numFmtId="1" fontId="8" fillId="0" borderId="0" xfId="0" quotePrefix="1" applyNumberFormat="1" applyFont="1" applyAlignment="1">
      <alignment vertical="top" wrapText="1"/>
    </xf>
    <xf numFmtId="1" fontId="100" fillId="0" borderId="0" xfId="0" applyNumberFormat="1" applyFont="1"/>
    <xf numFmtId="0" fontId="100" fillId="0" borderId="0" xfId="0" applyFont="1" applyAlignment="1">
      <alignment horizontal="left"/>
    </xf>
    <xf numFmtId="0" fontId="10" fillId="0" borderId="0" xfId="542" applyFont="1"/>
    <xf numFmtId="0" fontId="11" fillId="0" borderId="0" xfId="542" applyFont="1"/>
    <xf numFmtId="0" fontId="11" fillId="0" borderId="0" xfId="0" applyFont="1"/>
    <xf numFmtId="0" fontId="10" fillId="0" borderId="0" xfId="0" applyFont="1"/>
    <xf numFmtId="0" fontId="9" fillId="0" borderId="14" xfId="0" applyFont="1" applyBorder="1"/>
    <xf numFmtId="0" fontId="8" fillId="0" borderId="14" xfId="0" quotePrefix="1" applyFont="1" applyBorder="1" applyAlignment="1">
      <alignment horizontal="right" vertical="top" wrapText="1"/>
    </xf>
    <xf numFmtId="0" fontId="102" fillId="0" borderId="0" xfId="0" applyFont="1"/>
    <xf numFmtId="168" fontId="102" fillId="0" borderId="0" xfId="0" applyNumberFormat="1" applyFont="1" applyAlignment="1">
      <alignment vertical="center"/>
    </xf>
    <xf numFmtId="0" fontId="12" fillId="0" borderId="0" xfId="0" quotePrefix="1" applyFont="1" applyAlignment="1">
      <alignment vertical="top" wrapText="1"/>
    </xf>
    <xf numFmtId="0" fontId="103" fillId="0" borderId="0" xfId="0" applyFont="1"/>
    <xf numFmtId="1" fontId="102" fillId="0" borderId="0" xfId="0" applyNumberFormat="1" applyFont="1"/>
    <xf numFmtId="0" fontId="102" fillId="0" borderId="0" xfId="0" applyFont="1" applyAlignment="1">
      <alignment horizontal="left"/>
    </xf>
    <xf numFmtId="0" fontId="13" fillId="0" borderId="0" xfId="0" applyFont="1"/>
    <xf numFmtId="0" fontId="104" fillId="0" borderId="0" xfId="0" applyFont="1"/>
    <xf numFmtId="0" fontId="102" fillId="82" borderId="0" xfId="0" applyFont="1" applyFill="1"/>
    <xf numFmtId="0" fontId="6" fillId="0" borderId="0" xfId="543" applyFont="1" applyAlignment="1">
      <alignment horizontal="center"/>
    </xf>
    <xf numFmtId="15" fontId="105" fillId="0" borderId="0" xfId="0" applyNumberFormat="1" applyFont="1"/>
    <xf numFmtId="0" fontId="105" fillId="0" borderId="0" xfId="0" applyFont="1"/>
    <xf numFmtId="0" fontId="6" fillId="83" borderId="14" xfId="0" applyFont="1" applyFill="1" applyBorder="1" applyAlignment="1">
      <alignment horizontal="center" vertical="center" wrapText="1"/>
    </xf>
    <xf numFmtId="0" fontId="6" fillId="83" borderId="14" xfId="0" applyFont="1" applyFill="1" applyBorder="1" applyAlignment="1">
      <alignment horizontal="center" vertical="center"/>
    </xf>
    <xf numFmtId="1" fontId="15" fillId="82" borderId="14" xfId="470" applyNumberFormat="1" applyFont="1" applyFill="1" applyBorder="1" applyAlignment="1">
      <alignment horizontal="right"/>
    </xf>
    <xf numFmtId="1" fontId="15" fillId="82" borderId="14" xfId="470" applyNumberFormat="1" applyFont="1" applyFill="1" applyBorder="1" applyAlignment="1">
      <alignment horizontal="center"/>
    </xf>
    <xf numFmtId="1" fontId="7" fillId="82" borderId="14" xfId="470" applyNumberFormat="1" applyFont="1" applyFill="1" applyBorder="1" applyAlignment="1">
      <alignment horizontal="left"/>
    </xf>
    <xf numFmtId="1" fontId="7" fillId="82" borderId="14" xfId="470" applyNumberFormat="1" applyFont="1" applyFill="1" applyBorder="1" applyAlignment="1">
      <alignment horizontal="right"/>
    </xf>
    <xf numFmtId="1" fontId="7" fillId="82" borderId="14" xfId="470" applyNumberFormat="1" applyFont="1" applyFill="1" applyBorder="1" applyAlignment="1">
      <alignment horizontal="center"/>
    </xf>
    <xf numFmtId="0" fontId="16" fillId="0" borderId="0" xfId="543" applyFont="1"/>
    <xf numFmtId="0" fontId="14" fillId="0" borderId="0" xfId="542" applyFont="1" applyAlignment="1">
      <alignment vertical="center"/>
    </xf>
    <xf numFmtId="0" fontId="14" fillId="0" borderId="0" xfId="542" applyFont="1" applyAlignment="1">
      <alignment horizontal="left" vertical="center"/>
    </xf>
    <xf numFmtId="0" fontId="17" fillId="0" borderId="14" xfId="0" applyFont="1" applyBorder="1" applyAlignment="1">
      <alignment horizontal="right"/>
    </xf>
    <xf numFmtId="1" fontId="17" fillId="82" borderId="14" xfId="0" applyNumberFormat="1" applyFont="1" applyFill="1" applyBorder="1" applyAlignment="1">
      <alignment horizontal="right"/>
    </xf>
    <xf numFmtId="3" fontId="17" fillId="82" borderId="14" xfId="0" applyNumberFormat="1" applyFont="1" applyFill="1" applyBorder="1" applyAlignment="1">
      <alignment horizontal="right"/>
    </xf>
    <xf numFmtId="3" fontId="17" fillId="82" borderId="14" xfId="470" applyNumberFormat="1" applyFont="1" applyFill="1" applyBorder="1" applyAlignment="1">
      <alignment horizontal="right"/>
    </xf>
    <xf numFmtId="1" fontId="17" fillId="82" borderId="14" xfId="470" applyNumberFormat="1" applyFont="1" applyFill="1" applyBorder="1" applyAlignment="1">
      <alignment horizontal="right"/>
    </xf>
    <xf numFmtId="3" fontId="17" fillId="0" borderId="14" xfId="0" applyNumberFormat="1" applyFont="1" applyBorder="1"/>
    <xf numFmtId="1" fontId="17" fillId="0" borderId="14" xfId="0" applyNumberFormat="1" applyFont="1" applyBorder="1"/>
    <xf numFmtId="3" fontId="15" fillId="0" borderId="14" xfId="0" applyNumberFormat="1" applyFont="1" applyBorder="1"/>
    <xf numFmtId="1" fontId="15" fillId="82" borderId="14" xfId="466" applyNumberFormat="1" applyFont="1" applyFill="1" applyBorder="1" applyAlignment="1">
      <alignment horizontal="right"/>
    </xf>
    <xf numFmtId="1" fontId="15" fillId="0" borderId="14" xfId="0" applyNumberFormat="1" applyFont="1" applyBorder="1"/>
    <xf numFmtId="0" fontId="17" fillId="0" borderId="14" xfId="0" applyFont="1" applyBorder="1"/>
    <xf numFmtId="0" fontId="15" fillId="0" borderId="14" xfId="0" applyFont="1" applyBorder="1"/>
    <xf numFmtId="1" fontId="17" fillId="82" borderId="14" xfId="466" applyNumberFormat="1" applyFont="1" applyFill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169" fontId="17" fillId="0" borderId="14" xfId="0" applyNumberFormat="1" applyFont="1" applyBorder="1"/>
    <xf numFmtId="170" fontId="17" fillId="0" borderId="14" xfId="0" applyNumberFormat="1" applyFont="1" applyBorder="1"/>
    <xf numFmtId="0" fontId="17" fillId="0" borderId="0" xfId="0" applyFont="1"/>
    <xf numFmtId="0" fontId="9" fillId="0" borderId="0" xfId="0" applyFont="1" applyAlignment="1">
      <alignment horizontal="left"/>
    </xf>
    <xf numFmtId="0" fontId="19" fillId="0" borderId="0" xfId="0" applyFont="1"/>
    <xf numFmtId="0" fontId="17" fillId="0" borderId="0" xfId="0" applyFont="1" applyAlignment="1">
      <alignment horizontal="left"/>
    </xf>
    <xf numFmtId="1" fontId="15" fillId="84" borderId="14" xfId="0" applyNumberFormat="1" applyFont="1" applyFill="1" applyBorder="1" applyAlignment="1">
      <alignment horizontal="right"/>
    </xf>
    <xf numFmtId="0" fontId="15" fillId="84" borderId="14" xfId="0" applyFont="1" applyFill="1" applyBorder="1" applyAlignment="1">
      <alignment horizontal="right"/>
    </xf>
    <xf numFmtId="0" fontId="15" fillId="84" borderId="14" xfId="0" applyFont="1" applyFill="1" applyBorder="1"/>
    <xf numFmtId="0" fontId="15" fillId="84" borderId="14" xfId="581" applyFont="1" applyFill="1" applyBorder="1" applyAlignment="1">
      <alignment horizontal="right"/>
    </xf>
    <xf numFmtId="0" fontId="15" fillId="84" borderId="14" xfId="581" applyFont="1" applyFill="1" applyBorder="1"/>
    <xf numFmtId="1" fontId="15" fillId="84" borderId="14" xfId="581" applyNumberFormat="1" applyFont="1" applyFill="1" applyBorder="1" applyAlignment="1">
      <alignment horizontal="right"/>
    </xf>
    <xf numFmtId="0" fontId="15" fillId="84" borderId="14" xfId="575" applyFont="1" applyFill="1" applyBorder="1" applyAlignment="1">
      <alignment horizontal="right"/>
    </xf>
    <xf numFmtId="0" fontId="15" fillId="84" borderId="14" xfId="575" applyFont="1" applyFill="1" applyBorder="1"/>
    <xf numFmtId="1" fontId="15" fillId="84" borderId="14" xfId="575" applyNumberFormat="1" applyFont="1" applyFill="1" applyBorder="1" applyAlignment="1">
      <alignment horizontal="right"/>
    </xf>
    <xf numFmtId="171" fontId="2" fillId="0" borderId="0" xfId="0" applyNumberFormat="1" applyFont="1" applyAlignment="1">
      <alignment horizontal="center"/>
    </xf>
    <xf numFmtId="171" fontId="100" fillId="0" borderId="0" xfId="0" applyNumberFormat="1" applyFont="1"/>
    <xf numFmtId="0" fontId="100" fillId="0" borderId="0" xfId="575" applyFont="1"/>
    <xf numFmtId="0" fontId="102" fillId="0" borderId="0" xfId="575" applyFont="1"/>
    <xf numFmtId="15" fontId="105" fillId="0" borderId="0" xfId="575" applyNumberFormat="1" applyFont="1"/>
    <xf numFmtId="0" fontId="105" fillId="0" borderId="0" xfId="575" applyFont="1"/>
    <xf numFmtId="0" fontId="6" fillId="83" borderId="14" xfId="575" applyFont="1" applyFill="1" applyBorder="1" applyAlignment="1">
      <alignment horizontal="center" vertical="center" wrapText="1"/>
    </xf>
    <xf numFmtId="0" fontId="6" fillId="83" borderId="14" xfId="575" applyFont="1" applyFill="1" applyBorder="1" applyAlignment="1">
      <alignment horizontal="center" vertical="center"/>
    </xf>
    <xf numFmtId="168" fontId="100" fillId="0" borderId="0" xfId="575" applyNumberFormat="1" applyFont="1" applyAlignment="1">
      <alignment vertical="center"/>
    </xf>
    <xf numFmtId="0" fontId="8" fillId="0" borderId="0" xfId="575" quotePrefix="1" applyFont="1" applyAlignment="1">
      <alignment vertical="top" wrapText="1"/>
    </xf>
    <xf numFmtId="0" fontId="101" fillId="0" borderId="0" xfId="575" applyFont="1"/>
    <xf numFmtId="1" fontId="8" fillId="0" borderId="0" xfId="575" quotePrefix="1" applyNumberFormat="1" applyFont="1" applyAlignment="1">
      <alignment vertical="top" wrapText="1"/>
    </xf>
    <xf numFmtId="0" fontId="7" fillId="84" borderId="14" xfId="575" applyFont="1" applyFill="1" applyBorder="1" applyAlignment="1">
      <alignment horizontal="center"/>
    </xf>
    <xf numFmtId="0" fontId="7" fillId="84" borderId="14" xfId="575" applyFont="1" applyFill="1" applyBorder="1"/>
    <xf numFmtId="1" fontId="7" fillId="82" borderId="14" xfId="575" applyNumberFormat="1" applyFont="1" applyFill="1" applyBorder="1" applyAlignment="1">
      <alignment horizontal="left"/>
    </xf>
    <xf numFmtId="1" fontId="17" fillId="82" borderId="14" xfId="575" applyNumberFormat="1" applyFont="1" applyFill="1" applyBorder="1" applyAlignment="1">
      <alignment horizontal="right"/>
    </xf>
    <xf numFmtId="3" fontId="17" fillId="82" borderId="14" xfId="575" applyNumberFormat="1" applyFont="1" applyFill="1" applyBorder="1" applyAlignment="1">
      <alignment horizontal="right"/>
    </xf>
    <xf numFmtId="1" fontId="100" fillId="0" borderId="0" xfId="575" applyNumberFormat="1" applyFont="1"/>
    <xf numFmtId="0" fontId="17" fillId="0" borderId="0" xfId="575" applyFont="1"/>
    <xf numFmtId="0" fontId="7" fillId="84" borderId="14" xfId="575" applyFont="1" applyFill="1" applyBorder="1" applyAlignment="1">
      <alignment horizontal="right"/>
    </xf>
    <xf numFmtId="0" fontId="8" fillId="0" borderId="0" xfId="575" quotePrefix="1" applyFont="1" applyAlignment="1">
      <alignment horizontal="left"/>
    </xf>
    <xf numFmtId="0" fontId="8" fillId="0" borderId="0" xfId="575" applyFont="1" applyAlignment="1">
      <alignment vertical="center" wrapText="1"/>
    </xf>
    <xf numFmtId="0" fontId="8" fillId="0" borderId="18" xfId="575" applyFont="1" applyBorder="1" applyAlignment="1">
      <alignment vertical="center" wrapText="1"/>
    </xf>
    <xf numFmtId="0" fontId="8" fillId="0" borderId="0" xfId="575" applyFont="1" applyAlignment="1">
      <alignment horizontal="left" vertical="center" wrapText="1"/>
    </xf>
    <xf numFmtId="0" fontId="106" fillId="0" borderId="0" xfId="575" applyFont="1"/>
    <xf numFmtId="0" fontId="9" fillId="0" borderId="0" xfId="575" applyFont="1"/>
    <xf numFmtId="0" fontId="100" fillId="0" borderId="0" xfId="575" applyFont="1" applyAlignment="1">
      <alignment horizontal="left"/>
    </xf>
    <xf numFmtId="0" fontId="6" fillId="0" borderId="0" xfId="543" quotePrefix="1" applyFont="1" applyAlignment="1">
      <alignment horizontal="center"/>
    </xf>
    <xf numFmtId="168" fontId="15" fillId="0" borderId="0" xfId="0" applyNumberFormat="1" applyFont="1" applyAlignment="1">
      <alignment vertical="center"/>
    </xf>
    <xf numFmtId="0" fontId="11" fillId="0" borderId="14" xfId="0" applyFont="1" applyBorder="1"/>
    <xf numFmtId="1" fontId="101" fillId="0" borderId="0" xfId="575" applyNumberFormat="1" applyFont="1"/>
    <xf numFmtId="0" fontId="100" fillId="0" borderId="0" xfId="505" applyFont="1" applyAlignment="1">
      <alignment horizontal="left"/>
    </xf>
    <xf numFmtId="0" fontId="100" fillId="0" borderId="0" xfId="505" applyFont="1"/>
    <xf numFmtId="0" fontId="107" fillId="0" borderId="0" xfId="543" quotePrefix="1" applyFont="1" applyAlignment="1">
      <alignment horizontal="center"/>
    </xf>
    <xf numFmtId="15" fontId="105" fillId="0" borderId="0" xfId="505" applyNumberFormat="1" applyFont="1"/>
    <xf numFmtId="0" fontId="105" fillId="0" borderId="0" xfId="505" applyFont="1"/>
    <xf numFmtId="0" fontId="6" fillId="83" borderId="14" xfId="505" applyFont="1" applyFill="1" applyBorder="1" applyAlignment="1">
      <alignment horizontal="center" vertical="center" wrapText="1"/>
    </xf>
    <xf numFmtId="0" fontId="6" fillId="83" borderId="14" xfId="505" applyFont="1" applyFill="1" applyBorder="1" applyAlignment="1">
      <alignment horizontal="center" vertical="center"/>
    </xf>
    <xf numFmtId="1" fontId="5" fillId="82" borderId="14" xfId="471" applyNumberFormat="1" applyFont="1" applyFill="1" applyBorder="1" applyAlignment="1">
      <alignment horizontal="center"/>
    </xf>
    <xf numFmtId="1" fontId="17" fillId="82" borderId="14" xfId="471" applyNumberFormat="1" applyFont="1" applyFill="1" applyBorder="1" applyAlignment="1">
      <alignment horizontal="right"/>
    </xf>
    <xf numFmtId="1" fontId="15" fillId="82" borderId="14" xfId="471" applyNumberFormat="1" applyFont="1" applyFill="1" applyBorder="1" applyAlignment="1">
      <alignment horizontal="right"/>
    </xf>
    <xf numFmtId="1" fontId="15" fillId="84" borderId="14" xfId="505" applyNumberFormat="1" applyFont="1" applyFill="1" applyBorder="1" applyAlignment="1">
      <alignment horizontal="right"/>
    </xf>
    <xf numFmtId="1" fontId="106" fillId="82" borderId="14" xfId="471" applyNumberFormat="1" applyFont="1" applyFill="1" applyBorder="1" applyAlignment="1">
      <alignment horizontal="right"/>
    </xf>
    <xf numFmtId="0" fontId="106" fillId="0" borderId="0" xfId="505" applyFont="1"/>
    <xf numFmtId="168" fontId="6" fillId="83" borderId="14" xfId="0" applyNumberFormat="1" applyFont="1" applyFill="1" applyBorder="1" applyAlignment="1">
      <alignment horizontal="center" vertical="center"/>
    </xf>
    <xf numFmtId="1" fontId="108" fillId="82" borderId="14" xfId="471" applyNumberFormat="1" applyFont="1" applyFill="1" applyBorder="1" applyAlignment="1">
      <alignment horizontal="left"/>
    </xf>
    <xf numFmtId="1" fontId="108" fillId="82" borderId="14" xfId="471" applyNumberFormat="1" applyFont="1" applyFill="1" applyBorder="1" applyAlignment="1">
      <alignment horizontal="center"/>
    </xf>
    <xf numFmtId="3" fontId="106" fillId="82" borderId="14" xfId="471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08" fillId="84" borderId="14" xfId="0" applyFont="1" applyFill="1" applyBorder="1" applyAlignment="1">
      <alignment horizontal="center"/>
    </xf>
    <xf numFmtId="0" fontId="108" fillId="84" borderId="14" xfId="505" applyFont="1" applyFill="1" applyBorder="1"/>
    <xf numFmtId="1" fontId="108" fillId="82" borderId="14" xfId="505" applyNumberFormat="1" applyFont="1" applyFill="1" applyBorder="1" applyAlignment="1">
      <alignment horizontal="left"/>
    </xf>
    <xf numFmtId="1" fontId="106" fillId="82" borderId="14" xfId="505" applyNumberFormat="1" applyFont="1" applyFill="1" applyBorder="1" applyAlignment="1">
      <alignment horizontal="right"/>
    </xf>
    <xf numFmtId="3" fontId="106" fillId="82" borderId="14" xfId="505" applyNumberFormat="1" applyFont="1" applyFill="1" applyBorder="1" applyAlignment="1">
      <alignment horizontal="right"/>
    </xf>
    <xf numFmtId="0" fontId="108" fillId="84" borderId="14" xfId="505" applyFont="1" applyFill="1" applyBorder="1" applyAlignment="1">
      <alignment horizontal="right"/>
    </xf>
    <xf numFmtId="0" fontId="109" fillId="0" borderId="0" xfId="0" applyFont="1" applyAlignment="1">
      <alignment horizontal="left" vertical="center" wrapText="1"/>
    </xf>
    <xf numFmtId="0" fontId="101" fillId="0" borderId="0" xfId="0" applyFont="1" applyAlignment="1">
      <alignment horizontal="left" vertical="center" wrapText="1"/>
    </xf>
    <xf numFmtId="1" fontId="101" fillId="0" borderId="0" xfId="505" applyNumberFormat="1" applyFont="1" applyAlignment="1">
      <alignment horizontal="left" vertical="center" wrapText="1"/>
    </xf>
    <xf numFmtId="0" fontId="101" fillId="0" borderId="0" xfId="505" applyFont="1" applyAlignment="1">
      <alignment horizontal="left" vertical="center" wrapText="1"/>
    </xf>
    <xf numFmtId="0" fontId="101" fillId="0" borderId="0" xfId="0" quotePrefix="1" applyFont="1" applyAlignment="1">
      <alignment horizontal="left"/>
    </xf>
    <xf numFmtId="0" fontId="106" fillId="0" borderId="0" xfId="0" applyFont="1"/>
    <xf numFmtId="0" fontId="5" fillId="0" borderId="29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08" fillId="84" borderId="14" xfId="505" applyFont="1" applyFill="1" applyBorder="1" applyAlignment="1">
      <alignment horizontal="center"/>
    </xf>
    <xf numFmtId="1" fontId="106" fillId="82" borderId="14" xfId="506" applyNumberFormat="1" applyFont="1" applyFill="1" applyBorder="1" applyAlignment="1">
      <alignment horizontal="right"/>
    </xf>
    <xf numFmtId="3" fontId="106" fillId="82" borderId="14" xfId="506" applyNumberFormat="1" applyFont="1" applyFill="1" applyBorder="1" applyAlignment="1">
      <alignment horizontal="right"/>
    </xf>
    <xf numFmtId="0" fontId="8" fillId="0" borderId="0" xfId="505" applyFont="1" applyAlignment="1">
      <alignment vertical="center" wrapText="1"/>
    </xf>
    <xf numFmtId="0" fontId="109" fillId="0" borderId="0" xfId="506" applyFont="1" applyAlignment="1">
      <alignment horizontal="left" vertical="center" wrapText="1"/>
    </xf>
    <xf numFmtId="0" fontId="8" fillId="0" borderId="0" xfId="505" applyFont="1" applyAlignment="1">
      <alignment horizontal="left" vertical="center" wrapText="1"/>
    </xf>
    <xf numFmtId="0" fontId="101" fillId="0" borderId="0" xfId="506" quotePrefix="1" applyFont="1" applyAlignment="1">
      <alignment horizontal="left"/>
    </xf>
    <xf numFmtId="0" fontId="8" fillId="0" borderId="0" xfId="505" quotePrefix="1" applyFont="1" applyAlignment="1">
      <alignment horizontal="left"/>
    </xf>
    <xf numFmtId="0" fontId="101" fillId="0" borderId="29" xfId="505" applyFont="1" applyBorder="1" applyAlignment="1">
      <alignment vertical="center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110" fillId="0" borderId="0" xfId="0" applyFont="1"/>
    <xf numFmtId="0" fontId="9" fillId="0" borderId="0" xfId="505" applyFont="1"/>
    <xf numFmtId="0" fontId="8" fillId="0" borderId="29" xfId="505" applyFont="1" applyBorder="1" applyAlignment="1">
      <alignment vertical="center"/>
    </xf>
    <xf numFmtId="0" fontId="8" fillId="0" borderId="31" xfId="505" applyFont="1" applyBorder="1" applyAlignment="1">
      <alignment vertical="center"/>
    </xf>
    <xf numFmtId="0" fontId="6" fillId="85" borderId="0" xfId="543" applyFont="1" applyFill="1" applyAlignment="1">
      <alignment horizontal="center" vertical="center"/>
    </xf>
    <xf numFmtId="0" fontId="101" fillId="0" borderId="31" xfId="505" applyFont="1" applyBorder="1" applyAlignment="1">
      <alignment horizontal="left" vertical="center" wrapText="1"/>
    </xf>
    <xf numFmtId="0" fontId="101" fillId="0" borderId="29" xfId="505" applyFont="1" applyBorder="1" applyAlignment="1">
      <alignment horizontal="left" vertical="center" wrapText="1"/>
    </xf>
    <xf numFmtId="0" fontId="14" fillId="0" borderId="0" xfId="542" quotePrefix="1" applyFont="1" applyAlignment="1">
      <alignment horizontal="left"/>
    </xf>
    <xf numFmtId="0" fontId="14" fillId="0" borderId="0" xfId="542" applyFont="1" applyAlignment="1">
      <alignment horizontal="left"/>
    </xf>
    <xf numFmtId="0" fontId="6" fillId="85" borderId="32" xfId="543" applyFont="1" applyFill="1" applyBorder="1" applyAlignment="1">
      <alignment horizontal="center" vertical="center"/>
    </xf>
    <xf numFmtId="0" fontId="6" fillId="85" borderId="33" xfId="543" applyFont="1" applyFill="1" applyBorder="1" applyAlignment="1">
      <alignment horizontal="center" vertical="center"/>
    </xf>
    <xf numFmtId="0" fontId="6" fillId="0" borderId="34" xfId="542" applyFont="1" applyBorder="1" applyAlignment="1">
      <alignment horizontal="right"/>
    </xf>
    <xf numFmtId="0" fontId="6" fillId="0" borderId="0" xfId="542" applyFont="1" applyAlignment="1">
      <alignment horizontal="right"/>
    </xf>
    <xf numFmtId="0" fontId="36" fillId="0" borderId="0" xfId="543" applyFont="1" applyAlignment="1">
      <alignment horizontal="right"/>
    </xf>
    <xf numFmtId="0" fontId="6" fillId="85" borderId="14" xfId="543" applyFont="1" applyFill="1" applyBorder="1" applyAlignment="1">
      <alignment horizontal="center" vertical="center"/>
    </xf>
    <xf numFmtId="0" fontId="8" fillId="0" borderId="31" xfId="505" applyFont="1" applyBorder="1" applyAlignment="1">
      <alignment horizontal="center" vertical="center" wrapText="1"/>
    </xf>
    <xf numFmtId="0" fontId="8" fillId="0" borderId="29" xfId="505" applyFont="1" applyBorder="1" applyAlignment="1">
      <alignment horizontal="center" vertical="center" wrapText="1"/>
    </xf>
    <xf numFmtId="0" fontId="6" fillId="0" borderId="0" xfId="543" applyFont="1" applyAlignment="1">
      <alignment horizontal="right"/>
    </xf>
  </cellXfs>
  <cellStyles count="747">
    <cellStyle name="µÚ¿¡ ¿À´Â ÇÏÀÌÆÛ¸µÅ©" xfId="1" xr:uid="{00000000-0005-0000-0000-000000000000}"/>
    <cellStyle name="W?_BOOKSHIP_laroux_´ë¿ÜÇÑ¹®°ø¹® " xfId="2" xr:uid="{00000000-0005-0000-0000-000001000000}"/>
    <cellStyle name="¹éºÐÀ²_±âÅ¸" xfId="3" xr:uid="{00000000-0005-0000-0000-000002000000}"/>
    <cellStyle name="20% - Accent1 2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1 5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4 2" xfId="18" xr:uid="{00000000-0005-0000-0000-000011000000}"/>
    <cellStyle name="20% - Accent2 5" xfId="19" xr:uid="{00000000-0005-0000-0000-000012000000}"/>
    <cellStyle name="20% - Accent3 2" xfId="20" xr:uid="{00000000-0005-0000-0000-000013000000}"/>
    <cellStyle name="20% - Accent3 2 2" xfId="21" xr:uid="{00000000-0005-0000-0000-000014000000}"/>
    <cellStyle name="20% - Accent3 2 3" xfId="22" xr:uid="{00000000-0005-0000-0000-000015000000}"/>
    <cellStyle name="20% - Accent3 3" xfId="23" xr:uid="{00000000-0005-0000-0000-000016000000}"/>
    <cellStyle name="20% - Accent3 3 2" xfId="24" xr:uid="{00000000-0005-0000-0000-000017000000}"/>
    <cellStyle name="20% - Accent3 4" xfId="25" xr:uid="{00000000-0005-0000-0000-000018000000}"/>
    <cellStyle name="20% - Accent3 4 2" xfId="26" xr:uid="{00000000-0005-0000-0000-000019000000}"/>
    <cellStyle name="20% - Accent3 5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3" xfId="31" xr:uid="{00000000-0005-0000-0000-00001E000000}"/>
    <cellStyle name="20% - Accent4 3 2" xfId="32" xr:uid="{00000000-0005-0000-0000-00001F000000}"/>
    <cellStyle name="20% - Accent4 4" xfId="33" xr:uid="{00000000-0005-0000-0000-000020000000}"/>
    <cellStyle name="20% - Accent4 4 2" xfId="34" xr:uid="{00000000-0005-0000-0000-000021000000}"/>
    <cellStyle name="20% - Accent4 5" xfId="35" xr:uid="{00000000-0005-0000-0000-000022000000}"/>
    <cellStyle name="20% - Accent5 2" xfId="36" xr:uid="{00000000-0005-0000-0000-000023000000}"/>
    <cellStyle name="20% - Accent5 2 2" xfId="37" xr:uid="{00000000-0005-0000-0000-000024000000}"/>
    <cellStyle name="20% - Accent5 2 3" xfId="38" xr:uid="{00000000-0005-0000-0000-000025000000}"/>
    <cellStyle name="20% - Accent5 3" xfId="39" xr:uid="{00000000-0005-0000-0000-000026000000}"/>
    <cellStyle name="20% - Accent5 3 2" xfId="40" xr:uid="{00000000-0005-0000-0000-000027000000}"/>
    <cellStyle name="20% - Accent5 4" xfId="41" xr:uid="{00000000-0005-0000-0000-000028000000}"/>
    <cellStyle name="20% - Accent5 4 2" xfId="42" xr:uid="{00000000-0005-0000-0000-000029000000}"/>
    <cellStyle name="20% - Accent5 5" xfId="43" xr:uid="{00000000-0005-0000-0000-00002A000000}"/>
    <cellStyle name="20% - Accent6 2" xfId="44" xr:uid="{00000000-0005-0000-0000-00002B000000}"/>
    <cellStyle name="20% - Accent6 2 2" xfId="45" xr:uid="{00000000-0005-0000-0000-00002C000000}"/>
    <cellStyle name="20% - Accent6 2 3" xfId="46" xr:uid="{00000000-0005-0000-0000-00002D000000}"/>
    <cellStyle name="20% - Accent6 3" xfId="47" xr:uid="{00000000-0005-0000-0000-00002E000000}"/>
    <cellStyle name="20% - Accent6 3 2" xfId="48" xr:uid="{00000000-0005-0000-0000-00002F000000}"/>
    <cellStyle name="20% - Accent6 4" xfId="49" xr:uid="{00000000-0005-0000-0000-000030000000}"/>
    <cellStyle name="20% - Accent6 4 2" xfId="50" xr:uid="{00000000-0005-0000-0000-000031000000}"/>
    <cellStyle name="20% - Accent6 5" xfId="51" xr:uid="{00000000-0005-0000-0000-000032000000}"/>
    <cellStyle name="40% - Accent1 2" xfId="52" xr:uid="{00000000-0005-0000-0000-000033000000}"/>
    <cellStyle name="40% - Accent1 2 2" xfId="53" xr:uid="{00000000-0005-0000-0000-000034000000}"/>
    <cellStyle name="40% - Accent1 2 3" xfId="54" xr:uid="{00000000-0005-0000-0000-000035000000}"/>
    <cellStyle name="40% - Accent1 3" xfId="55" xr:uid="{00000000-0005-0000-0000-000036000000}"/>
    <cellStyle name="40% - Accent1 3 2" xfId="56" xr:uid="{00000000-0005-0000-0000-000037000000}"/>
    <cellStyle name="40% - Accent1 4" xfId="57" xr:uid="{00000000-0005-0000-0000-000038000000}"/>
    <cellStyle name="40% - Accent1 4 2" xfId="58" xr:uid="{00000000-0005-0000-0000-000039000000}"/>
    <cellStyle name="40% - Accent1 5" xfId="59" xr:uid="{00000000-0005-0000-0000-00003A000000}"/>
    <cellStyle name="40% - Accent2 2" xfId="60" xr:uid="{00000000-0005-0000-0000-00003B000000}"/>
    <cellStyle name="40% - Accent2 2 2" xfId="61" xr:uid="{00000000-0005-0000-0000-00003C000000}"/>
    <cellStyle name="40% - Accent2 2 3" xfId="62" xr:uid="{00000000-0005-0000-0000-00003D000000}"/>
    <cellStyle name="40% - Accent2 3" xfId="63" xr:uid="{00000000-0005-0000-0000-00003E000000}"/>
    <cellStyle name="40% - Accent2 3 2" xfId="64" xr:uid="{00000000-0005-0000-0000-00003F000000}"/>
    <cellStyle name="40% - Accent2 4" xfId="65" xr:uid="{00000000-0005-0000-0000-000040000000}"/>
    <cellStyle name="40% - Accent2 4 2" xfId="66" xr:uid="{00000000-0005-0000-0000-000041000000}"/>
    <cellStyle name="40% - Accent2 5" xfId="67" xr:uid="{00000000-0005-0000-0000-000042000000}"/>
    <cellStyle name="40% - Accent3 2" xfId="68" xr:uid="{00000000-0005-0000-0000-000043000000}"/>
    <cellStyle name="40% - Accent3 2 2" xfId="69" xr:uid="{00000000-0005-0000-0000-000044000000}"/>
    <cellStyle name="40% - Accent3 2 3" xfId="70" xr:uid="{00000000-0005-0000-0000-000045000000}"/>
    <cellStyle name="40% - Accent3 3" xfId="71" xr:uid="{00000000-0005-0000-0000-000046000000}"/>
    <cellStyle name="40% - Accent3 3 2" xfId="72" xr:uid="{00000000-0005-0000-0000-000047000000}"/>
    <cellStyle name="40% - Accent3 4" xfId="73" xr:uid="{00000000-0005-0000-0000-000048000000}"/>
    <cellStyle name="40% - Accent3 4 2" xfId="74" xr:uid="{00000000-0005-0000-0000-000049000000}"/>
    <cellStyle name="40% - Accent3 5" xfId="75" xr:uid="{00000000-0005-0000-0000-00004A000000}"/>
    <cellStyle name="40% - Accent4 2" xfId="76" xr:uid="{00000000-0005-0000-0000-00004B000000}"/>
    <cellStyle name="40% - Accent4 2 2" xfId="77" xr:uid="{00000000-0005-0000-0000-00004C000000}"/>
    <cellStyle name="40% - Accent4 2 3" xfId="78" xr:uid="{00000000-0005-0000-0000-00004D000000}"/>
    <cellStyle name="40% - Accent4 3" xfId="79" xr:uid="{00000000-0005-0000-0000-00004E000000}"/>
    <cellStyle name="40% - Accent4 3 2" xfId="80" xr:uid="{00000000-0005-0000-0000-00004F000000}"/>
    <cellStyle name="40% - Accent4 4" xfId="81" xr:uid="{00000000-0005-0000-0000-000050000000}"/>
    <cellStyle name="40% - Accent4 4 2" xfId="82" xr:uid="{00000000-0005-0000-0000-000051000000}"/>
    <cellStyle name="40% - Accent4 5" xfId="83" xr:uid="{00000000-0005-0000-0000-000052000000}"/>
    <cellStyle name="40% - Accent5 2" xfId="84" xr:uid="{00000000-0005-0000-0000-000053000000}"/>
    <cellStyle name="40% - Accent5 2 2" xfId="85" xr:uid="{00000000-0005-0000-0000-000054000000}"/>
    <cellStyle name="40% - Accent5 2 3" xfId="86" xr:uid="{00000000-0005-0000-0000-000055000000}"/>
    <cellStyle name="40% - Accent5 3" xfId="87" xr:uid="{00000000-0005-0000-0000-000056000000}"/>
    <cellStyle name="40% - Accent5 3 2" xfId="88" xr:uid="{00000000-0005-0000-0000-000057000000}"/>
    <cellStyle name="40% - Accent5 4" xfId="89" xr:uid="{00000000-0005-0000-0000-000058000000}"/>
    <cellStyle name="40% - Accent5 4 2" xfId="90" xr:uid="{00000000-0005-0000-0000-000059000000}"/>
    <cellStyle name="40% - Accent5 5" xfId="91" xr:uid="{00000000-0005-0000-0000-00005A000000}"/>
    <cellStyle name="40% - Accent6 2" xfId="92" xr:uid="{00000000-0005-0000-0000-00005B000000}"/>
    <cellStyle name="40% - Accent6 2 2" xfId="93" xr:uid="{00000000-0005-0000-0000-00005C000000}"/>
    <cellStyle name="40% - Accent6 2 3" xfId="94" xr:uid="{00000000-0005-0000-0000-00005D000000}"/>
    <cellStyle name="40% - Accent6 3" xfId="95" xr:uid="{00000000-0005-0000-0000-00005E000000}"/>
    <cellStyle name="40% - Accent6 3 2" xfId="96" xr:uid="{00000000-0005-0000-0000-00005F000000}"/>
    <cellStyle name="40% - Accent6 4" xfId="97" xr:uid="{00000000-0005-0000-0000-000060000000}"/>
    <cellStyle name="40% - Accent6 4 2" xfId="98" xr:uid="{00000000-0005-0000-0000-000061000000}"/>
    <cellStyle name="40% - Accent6 5" xfId="99" xr:uid="{00000000-0005-0000-0000-000062000000}"/>
    <cellStyle name="60% - Accent1 2" xfId="100" xr:uid="{00000000-0005-0000-0000-000063000000}"/>
    <cellStyle name="60% - Accent1 2 2" xfId="101" xr:uid="{00000000-0005-0000-0000-000064000000}"/>
    <cellStyle name="60% - Accent1 2 3" xfId="102" xr:uid="{00000000-0005-0000-0000-000065000000}"/>
    <cellStyle name="60% - Accent1 3" xfId="103" xr:uid="{00000000-0005-0000-0000-000066000000}"/>
    <cellStyle name="60% - Accent1 4" xfId="104" xr:uid="{00000000-0005-0000-0000-000067000000}"/>
    <cellStyle name="60% - Accent1 5" xfId="105" xr:uid="{00000000-0005-0000-0000-000068000000}"/>
    <cellStyle name="60% - Accent2 2" xfId="106" xr:uid="{00000000-0005-0000-0000-000069000000}"/>
    <cellStyle name="60% - Accent2 2 2" xfId="107" xr:uid="{00000000-0005-0000-0000-00006A000000}"/>
    <cellStyle name="60% - Accent2 2 3" xfId="108" xr:uid="{00000000-0005-0000-0000-00006B000000}"/>
    <cellStyle name="60% - Accent2 3" xfId="109" xr:uid="{00000000-0005-0000-0000-00006C000000}"/>
    <cellStyle name="60% - Accent2 4" xfId="110" xr:uid="{00000000-0005-0000-0000-00006D000000}"/>
    <cellStyle name="60% - Accent2 5" xfId="111" xr:uid="{00000000-0005-0000-0000-00006E000000}"/>
    <cellStyle name="60% - Accent3 2" xfId="112" xr:uid="{00000000-0005-0000-0000-00006F000000}"/>
    <cellStyle name="60% - Accent3 2 2" xfId="113" xr:uid="{00000000-0005-0000-0000-000070000000}"/>
    <cellStyle name="60% - Accent3 2 3" xfId="114" xr:uid="{00000000-0005-0000-0000-000071000000}"/>
    <cellStyle name="60% - Accent3 3" xfId="115" xr:uid="{00000000-0005-0000-0000-000072000000}"/>
    <cellStyle name="60% - Accent3 4" xfId="116" xr:uid="{00000000-0005-0000-0000-000073000000}"/>
    <cellStyle name="60% - Accent3 5" xfId="117" xr:uid="{00000000-0005-0000-0000-000074000000}"/>
    <cellStyle name="60% - Accent4 2" xfId="118" xr:uid="{00000000-0005-0000-0000-000075000000}"/>
    <cellStyle name="60% - Accent4 2 2" xfId="119" xr:uid="{00000000-0005-0000-0000-000076000000}"/>
    <cellStyle name="60% - Accent4 2 3" xfId="120" xr:uid="{00000000-0005-0000-0000-000077000000}"/>
    <cellStyle name="60% - Accent4 3" xfId="121" xr:uid="{00000000-0005-0000-0000-000078000000}"/>
    <cellStyle name="60% - Accent4 4" xfId="122" xr:uid="{00000000-0005-0000-0000-000079000000}"/>
    <cellStyle name="60% - Accent4 5" xfId="123" xr:uid="{00000000-0005-0000-0000-00007A000000}"/>
    <cellStyle name="60% - Accent5 2" xfId="124" xr:uid="{00000000-0005-0000-0000-00007B000000}"/>
    <cellStyle name="60% - Accent5 2 2" xfId="125" xr:uid="{00000000-0005-0000-0000-00007C000000}"/>
    <cellStyle name="60% - Accent5 2 3" xfId="126" xr:uid="{00000000-0005-0000-0000-00007D000000}"/>
    <cellStyle name="60% - Accent5 3" xfId="127" xr:uid="{00000000-0005-0000-0000-00007E000000}"/>
    <cellStyle name="60% - Accent5 4" xfId="128" xr:uid="{00000000-0005-0000-0000-00007F000000}"/>
    <cellStyle name="60% - Accent5 5" xfId="129" xr:uid="{00000000-0005-0000-0000-000080000000}"/>
    <cellStyle name="60% - Accent6 2" xfId="130" xr:uid="{00000000-0005-0000-0000-000081000000}"/>
    <cellStyle name="60% - Accent6 2 2" xfId="131" xr:uid="{00000000-0005-0000-0000-000082000000}"/>
    <cellStyle name="60% - Accent6 2 3" xfId="132" xr:uid="{00000000-0005-0000-0000-000083000000}"/>
    <cellStyle name="60% - Accent6 3" xfId="133" xr:uid="{00000000-0005-0000-0000-000084000000}"/>
    <cellStyle name="60% - Accent6 4" xfId="134" xr:uid="{00000000-0005-0000-0000-000085000000}"/>
    <cellStyle name="60% - Accent6 5" xfId="135" xr:uid="{00000000-0005-0000-0000-000086000000}"/>
    <cellStyle name="Accent1 - 20%" xfId="136" xr:uid="{00000000-0005-0000-0000-000087000000}"/>
    <cellStyle name="Accent1 - 40%" xfId="137" xr:uid="{00000000-0005-0000-0000-000088000000}"/>
    <cellStyle name="Accent1 - 60%" xfId="138" xr:uid="{00000000-0005-0000-0000-000089000000}"/>
    <cellStyle name="Accent1 2" xfId="139" xr:uid="{00000000-0005-0000-0000-00008A000000}"/>
    <cellStyle name="Accent1 2 2" xfId="140" xr:uid="{00000000-0005-0000-0000-00008B000000}"/>
    <cellStyle name="Accent1 2 3" xfId="141" xr:uid="{00000000-0005-0000-0000-00008C000000}"/>
    <cellStyle name="Accent1 3" xfId="142" xr:uid="{00000000-0005-0000-0000-00008D000000}"/>
    <cellStyle name="Accent1 4" xfId="143" xr:uid="{00000000-0005-0000-0000-00008E000000}"/>
    <cellStyle name="Accent1 5" xfId="144" xr:uid="{00000000-0005-0000-0000-00008F000000}"/>
    <cellStyle name="Accent2 - 20%" xfId="145" xr:uid="{00000000-0005-0000-0000-000090000000}"/>
    <cellStyle name="Accent2 - 40%" xfId="146" xr:uid="{00000000-0005-0000-0000-000091000000}"/>
    <cellStyle name="Accent2 - 60%" xfId="147" xr:uid="{00000000-0005-0000-0000-000092000000}"/>
    <cellStyle name="Accent2 2" xfId="148" xr:uid="{00000000-0005-0000-0000-000093000000}"/>
    <cellStyle name="Accent2 2 2" xfId="149" xr:uid="{00000000-0005-0000-0000-000094000000}"/>
    <cellStyle name="Accent2 2 3" xfId="150" xr:uid="{00000000-0005-0000-0000-000095000000}"/>
    <cellStyle name="Accent2 3" xfId="151" xr:uid="{00000000-0005-0000-0000-000096000000}"/>
    <cellStyle name="Accent2 4" xfId="152" xr:uid="{00000000-0005-0000-0000-000097000000}"/>
    <cellStyle name="Accent2 5" xfId="153" xr:uid="{00000000-0005-0000-0000-000098000000}"/>
    <cellStyle name="Accent3 - 20%" xfId="154" xr:uid="{00000000-0005-0000-0000-000099000000}"/>
    <cellStyle name="Accent3 - 40%" xfId="155" xr:uid="{00000000-0005-0000-0000-00009A000000}"/>
    <cellStyle name="Accent3 - 60%" xfId="156" xr:uid="{00000000-0005-0000-0000-00009B000000}"/>
    <cellStyle name="Accent3 2" xfId="157" xr:uid="{00000000-0005-0000-0000-00009C000000}"/>
    <cellStyle name="Accent3 2 2" xfId="158" xr:uid="{00000000-0005-0000-0000-00009D000000}"/>
    <cellStyle name="Accent3 2 3" xfId="159" xr:uid="{00000000-0005-0000-0000-00009E000000}"/>
    <cellStyle name="Accent3 3" xfId="160" xr:uid="{00000000-0005-0000-0000-00009F000000}"/>
    <cellStyle name="Accent3 4" xfId="161" xr:uid="{00000000-0005-0000-0000-0000A0000000}"/>
    <cellStyle name="Accent3 5" xfId="162" xr:uid="{00000000-0005-0000-0000-0000A1000000}"/>
    <cellStyle name="Accent4 - 20%" xfId="163" xr:uid="{00000000-0005-0000-0000-0000A2000000}"/>
    <cellStyle name="Accent4 - 40%" xfId="164" xr:uid="{00000000-0005-0000-0000-0000A3000000}"/>
    <cellStyle name="Accent4 - 60%" xfId="165" xr:uid="{00000000-0005-0000-0000-0000A4000000}"/>
    <cellStyle name="Accent4 2" xfId="166" xr:uid="{00000000-0005-0000-0000-0000A5000000}"/>
    <cellStyle name="Accent4 2 2" xfId="167" xr:uid="{00000000-0005-0000-0000-0000A6000000}"/>
    <cellStyle name="Accent4 2 3" xfId="168" xr:uid="{00000000-0005-0000-0000-0000A7000000}"/>
    <cellStyle name="Accent4 3" xfId="169" xr:uid="{00000000-0005-0000-0000-0000A8000000}"/>
    <cellStyle name="Accent4 4" xfId="170" xr:uid="{00000000-0005-0000-0000-0000A9000000}"/>
    <cellStyle name="Accent4 5" xfId="171" xr:uid="{00000000-0005-0000-0000-0000AA000000}"/>
    <cellStyle name="Accent5 - 20%" xfId="172" xr:uid="{00000000-0005-0000-0000-0000AB000000}"/>
    <cellStyle name="Accent5 - 40%" xfId="173" xr:uid="{00000000-0005-0000-0000-0000AC000000}"/>
    <cellStyle name="Accent5 - 60%" xfId="174" xr:uid="{00000000-0005-0000-0000-0000AD000000}"/>
    <cellStyle name="Accent5 2" xfId="175" xr:uid="{00000000-0005-0000-0000-0000AE000000}"/>
    <cellStyle name="Accent5 2 2" xfId="176" xr:uid="{00000000-0005-0000-0000-0000AF000000}"/>
    <cellStyle name="Accent5 2 3" xfId="177" xr:uid="{00000000-0005-0000-0000-0000B0000000}"/>
    <cellStyle name="Accent5 3" xfId="178" xr:uid="{00000000-0005-0000-0000-0000B1000000}"/>
    <cellStyle name="Accent5 4" xfId="179" xr:uid="{00000000-0005-0000-0000-0000B2000000}"/>
    <cellStyle name="Accent5 5" xfId="180" xr:uid="{00000000-0005-0000-0000-0000B3000000}"/>
    <cellStyle name="Accent6 - 20%" xfId="181" xr:uid="{00000000-0005-0000-0000-0000B4000000}"/>
    <cellStyle name="Accent6 - 40%" xfId="182" xr:uid="{00000000-0005-0000-0000-0000B5000000}"/>
    <cellStyle name="Accent6 - 60%" xfId="183" xr:uid="{00000000-0005-0000-0000-0000B6000000}"/>
    <cellStyle name="Accent6 2" xfId="184" xr:uid="{00000000-0005-0000-0000-0000B7000000}"/>
    <cellStyle name="Accent6 2 2" xfId="185" xr:uid="{00000000-0005-0000-0000-0000B8000000}"/>
    <cellStyle name="Accent6 2 3" xfId="186" xr:uid="{00000000-0005-0000-0000-0000B9000000}"/>
    <cellStyle name="Accent6 3" xfId="187" xr:uid="{00000000-0005-0000-0000-0000BA000000}"/>
    <cellStyle name="Accent6 4" xfId="188" xr:uid="{00000000-0005-0000-0000-0000BB000000}"/>
    <cellStyle name="Accent6 5" xfId="189" xr:uid="{00000000-0005-0000-0000-0000BC000000}"/>
    <cellStyle name="Adjustable" xfId="190" xr:uid="{00000000-0005-0000-0000-0000BD000000}"/>
    <cellStyle name="Adjustable 2" xfId="191" xr:uid="{00000000-0005-0000-0000-0000BE000000}"/>
    <cellStyle name="ÅëÈ­ [0]_±âÅ¸" xfId="192" xr:uid="{00000000-0005-0000-0000-0000BF000000}"/>
    <cellStyle name="ÅëÈ­_±âÅ¸" xfId="193" xr:uid="{00000000-0005-0000-0000-0000C0000000}"/>
    <cellStyle name="ÄÞ¸¶ [0]_±âÅ¸" xfId="194" xr:uid="{00000000-0005-0000-0000-0000C1000000}"/>
    <cellStyle name="ÄÞ¸¶_±âÅ¸" xfId="195" xr:uid="{00000000-0005-0000-0000-0000C2000000}"/>
    <cellStyle name="Bad 2" xfId="196" xr:uid="{00000000-0005-0000-0000-0000C3000000}"/>
    <cellStyle name="Bad 2 2" xfId="197" xr:uid="{00000000-0005-0000-0000-0000C4000000}"/>
    <cellStyle name="Bad 2 3" xfId="198" xr:uid="{00000000-0005-0000-0000-0000C5000000}"/>
    <cellStyle name="Bad 3" xfId="199" xr:uid="{00000000-0005-0000-0000-0000C6000000}"/>
    <cellStyle name="Bad 4" xfId="200" xr:uid="{00000000-0005-0000-0000-0000C7000000}"/>
    <cellStyle name="Bad 5" xfId="201" xr:uid="{00000000-0005-0000-0000-0000C8000000}"/>
    <cellStyle name="Best" xfId="202" xr:uid="{00000000-0005-0000-0000-0000C9000000}"/>
    <cellStyle name="Best 2" xfId="203" xr:uid="{00000000-0005-0000-0000-0000CA000000}"/>
    <cellStyle name="BORDERS" xfId="204" xr:uid="{00000000-0005-0000-0000-0000CB000000}"/>
    <cellStyle name="Ç¥ÁØ_¿ù°£¿ä¾àº¸°í" xfId="205" xr:uid="{00000000-0005-0000-0000-0000CC000000}"/>
    <cellStyle name="Calc Currency (0)" xfId="206" xr:uid="{00000000-0005-0000-0000-0000CD000000}"/>
    <cellStyle name="Calc Currency (0) 2" xfId="207" xr:uid="{00000000-0005-0000-0000-0000CE000000}"/>
    <cellStyle name="Calc Currency (0) 3" xfId="208" xr:uid="{00000000-0005-0000-0000-0000CF000000}"/>
    <cellStyle name="Calc Currency (0) 4" xfId="209" xr:uid="{00000000-0005-0000-0000-0000D0000000}"/>
    <cellStyle name="Calculation 2" xfId="210" xr:uid="{00000000-0005-0000-0000-0000D1000000}"/>
    <cellStyle name="Calculation 2 2" xfId="211" xr:uid="{00000000-0005-0000-0000-0000D2000000}"/>
    <cellStyle name="Calculation 2 3" xfId="212" xr:uid="{00000000-0005-0000-0000-0000D3000000}"/>
    <cellStyle name="Calculation 3" xfId="213" xr:uid="{00000000-0005-0000-0000-0000D4000000}"/>
    <cellStyle name="Calculation 4" xfId="214" xr:uid="{00000000-0005-0000-0000-0000D5000000}"/>
    <cellStyle name="Calculation 5" xfId="215" xr:uid="{00000000-0005-0000-0000-0000D6000000}"/>
    <cellStyle name="Check Cell 2" xfId="216" xr:uid="{00000000-0005-0000-0000-0000D7000000}"/>
    <cellStyle name="Check Cell 2 2" xfId="217" xr:uid="{00000000-0005-0000-0000-0000D8000000}"/>
    <cellStyle name="Check Cell 2 3" xfId="218" xr:uid="{00000000-0005-0000-0000-0000D9000000}"/>
    <cellStyle name="Check Cell 3" xfId="219" xr:uid="{00000000-0005-0000-0000-0000DA000000}"/>
    <cellStyle name="Check Cell 4" xfId="220" xr:uid="{00000000-0005-0000-0000-0000DB000000}"/>
    <cellStyle name="Check Cell 5" xfId="221" xr:uid="{00000000-0005-0000-0000-0000DC000000}"/>
    <cellStyle name="ÇÏÀÌÆÛ¸µÅ©" xfId="222" xr:uid="{00000000-0005-0000-0000-0000DD000000}"/>
    <cellStyle name="Comma  - Style1" xfId="223" xr:uid="{00000000-0005-0000-0000-0000DE000000}"/>
    <cellStyle name="Comma  - Style2" xfId="224" xr:uid="{00000000-0005-0000-0000-0000DF000000}"/>
    <cellStyle name="Comma  - Style3" xfId="225" xr:uid="{00000000-0005-0000-0000-0000E0000000}"/>
    <cellStyle name="Comma  - Style4" xfId="226" xr:uid="{00000000-0005-0000-0000-0000E1000000}"/>
    <cellStyle name="Comma  - Style5" xfId="227" xr:uid="{00000000-0005-0000-0000-0000E2000000}"/>
    <cellStyle name="Comma  - Style6" xfId="228" xr:uid="{00000000-0005-0000-0000-0000E3000000}"/>
    <cellStyle name="Comma  - Style7" xfId="229" xr:uid="{00000000-0005-0000-0000-0000E4000000}"/>
    <cellStyle name="Comma  - Style8" xfId="230" xr:uid="{00000000-0005-0000-0000-0000E5000000}"/>
    <cellStyle name="Comma 10" xfId="231" xr:uid="{00000000-0005-0000-0000-0000E6000000}"/>
    <cellStyle name="Comma 10 10" xfId="232" xr:uid="{00000000-0005-0000-0000-0000E7000000}"/>
    <cellStyle name="Comma 10 2" xfId="233" xr:uid="{00000000-0005-0000-0000-0000E8000000}"/>
    <cellStyle name="Comma 10 2 2" xfId="234" xr:uid="{00000000-0005-0000-0000-0000E9000000}"/>
    <cellStyle name="Comma 10 2 2 2" xfId="235" xr:uid="{00000000-0005-0000-0000-0000EA000000}"/>
    <cellStyle name="Comma 10 2 3" xfId="236" xr:uid="{00000000-0005-0000-0000-0000EB000000}"/>
    <cellStyle name="Comma 10 3" xfId="237" xr:uid="{00000000-0005-0000-0000-0000EC000000}"/>
    <cellStyle name="Comma 10_CRU PROC" xfId="238" xr:uid="{00000000-0005-0000-0000-0000ED000000}"/>
    <cellStyle name="Comma 11" xfId="239" xr:uid="{00000000-0005-0000-0000-0000EE000000}"/>
    <cellStyle name="Comma 11 2" xfId="240" xr:uid="{00000000-0005-0000-0000-0000EF000000}"/>
    <cellStyle name="Comma 12" xfId="241" xr:uid="{00000000-0005-0000-0000-0000F0000000}"/>
    <cellStyle name="Comma 12 2" xfId="242" xr:uid="{00000000-0005-0000-0000-0000F1000000}"/>
    <cellStyle name="Comma 12 2 2" xfId="243" xr:uid="{00000000-0005-0000-0000-0000F2000000}"/>
    <cellStyle name="Comma 12 2 3" xfId="244" xr:uid="{00000000-0005-0000-0000-0000F3000000}"/>
    <cellStyle name="Comma 12 3" xfId="245" xr:uid="{00000000-0005-0000-0000-0000F4000000}"/>
    <cellStyle name="Comma 13" xfId="246" xr:uid="{00000000-0005-0000-0000-0000F5000000}"/>
    <cellStyle name="Comma 14" xfId="247" xr:uid="{00000000-0005-0000-0000-0000F6000000}"/>
    <cellStyle name="Comma 15" xfId="248" xr:uid="{00000000-0005-0000-0000-0000F7000000}"/>
    <cellStyle name="Comma 16" xfId="249" xr:uid="{00000000-0005-0000-0000-0000F8000000}"/>
    <cellStyle name="Comma 17" xfId="250" xr:uid="{00000000-0005-0000-0000-0000F9000000}"/>
    <cellStyle name="Comma 18" xfId="251" xr:uid="{00000000-0005-0000-0000-0000FA000000}"/>
    <cellStyle name="Comma 18 2" xfId="252" xr:uid="{00000000-0005-0000-0000-0000FB000000}"/>
    <cellStyle name="Comma 19" xfId="253" xr:uid="{00000000-0005-0000-0000-0000FC000000}"/>
    <cellStyle name="Comma 19 2" xfId="254" xr:uid="{00000000-0005-0000-0000-0000FD000000}"/>
    <cellStyle name="Comma 2" xfId="255" xr:uid="{00000000-0005-0000-0000-0000FE000000}"/>
    <cellStyle name="Comma 2 2" xfId="256" xr:uid="{00000000-0005-0000-0000-0000FF000000}"/>
    <cellStyle name="Comma 2 3" xfId="257" xr:uid="{00000000-0005-0000-0000-000000010000}"/>
    <cellStyle name="Comma 2 3 2" xfId="258" xr:uid="{00000000-0005-0000-0000-000001010000}"/>
    <cellStyle name="Comma 2 38" xfId="259" xr:uid="{00000000-0005-0000-0000-000002010000}"/>
    <cellStyle name="Comma 2 4" xfId="260" xr:uid="{00000000-0005-0000-0000-000003010000}"/>
    <cellStyle name="Comma 2 4 2" xfId="261" xr:uid="{00000000-0005-0000-0000-000004010000}"/>
    <cellStyle name="Comma 2 4 2 2" xfId="262" xr:uid="{00000000-0005-0000-0000-000005010000}"/>
    <cellStyle name="Comma 2 4 3" xfId="263" xr:uid="{00000000-0005-0000-0000-000006010000}"/>
    <cellStyle name="Comma 2 5" xfId="264" xr:uid="{00000000-0005-0000-0000-000007010000}"/>
    <cellStyle name="Comma 2 6" xfId="265" xr:uid="{00000000-0005-0000-0000-000008010000}"/>
    <cellStyle name="Comma 20" xfId="266" xr:uid="{00000000-0005-0000-0000-000009010000}"/>
    <cellStyle name="Comma 20 2" xfId="267" xr:uid="{00000000-0005-0000-0000-00000A010000}"/>
    <cellStyle name="Comma 21" xfId="268" xr:uid="{00000000-0005-0000-0000-00000B010000}"/>
    <cellStyle name="Comma 21 2" xfId="269" xr:uid="{00000000-0005-0000-0000-00000C010000}"/>
    <cellStyle name="Comma 22" xfId="270" xr:uid="{00000000-0005-0000-0000-00000D010000}"/>
    <cellStyle name="Comma 22 2" xfId="271" xr:uid="{00000000-0005-0000-0000-00000E010000}"/>
    <cellStyle name="Comma 23" xfId="272" xr:uid="{00000000-0005-0000-0000-00000F010000}"/>
    <cellStyle name="Comma 24" xfId="273" xr:uid="{00000000-0005-0000-0000-000010010000}"/>
    <cellStyle name="Comma 25" xfId="274" xr:uid="{00000000-0005-0000-0000-000011010000}"/>
    <cellStyle name="Comma 26" xfId="275" xr:uid="{00000000-0005-0000-0000-000012010000}"/>
    <cellStyle name="Comma 27" xfId="276" xr:uid="{00000000-0005-0000-0000-000013010000}"/>
    <cellStyle name="Comma 28" xfId="277" xr:uid="{00000000-0005-0000-0000-000014010000}"/>
    <cellStyle name="Comma 29" xfId="278" xr:uid="{00000000-0005-0000-0000-000015010000}"/>
    <cellStyle name="Comma 3" xfId="279" xr:uid="{00000000-0005-0000-0000-000016010000}"/>
    <cellStyle name="Comma 3 2" xfId="280" xr:uid="{00000000-0005-0000-0000-000017010000}"/>
    <cellStyle name="Comma 3 2 2" xfId="281" xr:uid="{00000000-0005-0000-0000-000018010000}"/>
    <cellStyle name="Comma 3 3" xfId="282" xr:uid="{00000000-0005-0000-0000-000019010000}"/>
    <cellStyle name="Comma 3 4" xfId="283" xr:uid="{00000000-0005-0000-0000-00001A010000}"/>
    <cellStyle name="Comma 30" xfId="284" xr:uid="{00000000-0005-0000-0000-00001B010000}"/>
    <cellStyle name="Comma 31" xfId="285" xr:uid="{00000000-0005-0000-0000-00001C010000}"/>
    <cellStyle name="Comma 32" xfId="286" xr:uid="{00000000-0005-0000-0000-00001D010000}"/>
    <cellStyle name="Comma 33" xfId="287" xr:uid="{00000000-0005-0000-0000-00001E010000}"/>
    <cellStyle name="Comma 34" xfId="288" xr:uid="{00000000-0005-0000-0000-00001F010000}"/>
    <cellStyle name="Comma 4" xfId="289" xr:uid="{00000000-0005-0000-0000-000020010000}"/>
    <cellStyle name="Comma 4 2" xfId="290" xr:uid="{00000000-0005-0000-0000-000021010000}"/>
    <cellStyle name="Comma 4 3" xfId="291" xr:uid="{00000000-0005-0000-0000-000022010000}"/>
    <cellStyle name="Comma 5" xfId="292" xr:uid="{00000000-0005-0000-0000-000023010000}"/>
    <cellStyle name="Comma 5 2" xfId="293" xr:uid="{00000000-0005-0000-0000-000024010000}"/>
    <cellStyle name="Comma 6" xfId="294" xr:uid="{00000000-0005-0000-0000-000025010000}"/>
    <cellStyle name="Comma 6 2" xfId="295" xr:uid="{00000000-0005-0000-0000-000026010000}"/>
    <cellStyle name="Comma 6 3" xfId="296" xr:uid="{00000000-0005-0000-0000-000027010000}"/>
    <cellStyle name="Comma 6_CRU PROC" xfId="297" xr:uid="{00000000-0005-0000-0000-000028010000}"/>
    <cellStyle name="Comma 7" xfId="298" xr:uid="{00000000-0005-0000-0000-000029010000}"/>
    <cellStyle name="Comma 7 2" xfId="299" xr:uid="{00000000-0005-0000-0000-00002A010000}"/>
    <cellStyle name="Comma 7 3" xfId="300" xr:uid="{00000000-0005-0000-0000-00002B010000}"/>
    <cellStyle name="Comma 7_CRU PROC" xfId="301" xr:uid="{00000000-0005-0000-0000-00002C010000}"/>
    <cellStyle name="Comma 8" xfId="302" xr:uid="{00000000-0005-0000-0000-00002D010000}"/>
    <cellStyle name="Comma 8 2" xfId="303" xr:uid="{00000000-0005-0000-0000-00002E010000}"/>
    <cellStyle name="Comma 8 3" xfId="304" xr:uid="{00000000-0005-0000-0000-00002F010000}"/>
    <cellStyle name="Comma 8_CRU PROC" xfId="305" xr:uid="{00000000-0005-0000-0000-000030010000}"/>
    <cellStyle name="Comma 9" xfId="306" xr:uid="{00000000-0005-0000-0000-000031010000}"/>
    <cellStyle name="Comma 9 2" xfId="307" xr:uid="{00000000-0005-0000-0000-000032010000}"/>
    <cellStyle name="Comma 9 3" xfId="308" xr:uid="{00000000-0005-0000-0000-000033010000}"/>
    <cellStyle name="Comma 9_CRU PROC" xfId="309" xr:uid="{00000000-0005-0000-0000-000034010000}"/>
    <cellStyle name="Comma0" xfId="310" xr:uid="{00000000-0005-0000-0000-000035010000}"/>
    <cellStyle name="Comma0 2" xfId="311" xr:uid="{00000000-0005-0000-0000-000036010000}"/>
    <cellStyle name="Copied" xfId="312" xr:uid="{00000000-0005-0000-0000-000037010000}"/>
    <cellStyle name="Currency0" xfId="313" xr:uid="{00000000-0005-0000-0000-000038010000}"/>
    <cellStyle name="Currency0 2" xfId="314" xr:uid="{00000000-0005-0000-0000-000039010000}"/>
    <cellStyle name="Date" xfId="315" xr:uid="{00000000-0005-0000-0000-00003A010000}"/>
    <cellStyle name="Date 2" xfId="316" xr:uid="{00000000-0005-0000-0000-00003B010000}"/>
    <cellStyle name="Emphasis 1 2" xfId="317" xr:uid="{00000000-0005-0000-0000-00003C010000}"/>
    <cellStyle name="Emphasis 2 2" xfId="318" xr:uid="{00000000-0005-0000-0000-00003D010000}"/>
    <cellStyle name="Emphasis 3 2" xfId="319" xr:uid="{00000000-0005-0000-0000-00003E010000}"/>
    <cellStyle name="Entered" xfId="320" xr:uid="{00000000-0005-0000-0000-00003F010000}"/>
    <cellStyle name="Explanatory Text 2" xfId="321" xr:uid="{00000000-0005-0000-0000-000040010000}"/>
    <cellStyle name="Explanatory Text 2 2" xfId="322" xr:uid="{00000000-0005-0000-0000-000041010000}"/>
    <cellStyle name="Explanatory Text 2 3" xfId="323" xr:uid="{00000000-0005-0000-0000-000042010000}"/>
    <cellStyle name="Explanatory Text 3" xfId="324" xr:uid="{00000000-0005-0000-0000-000043010000}"/>
    <cellStyle name="Explanatory Text 4" xfId="325" xr:uid="{00000000-0005-0000-0000-000044010000}"/>
    <cellStyle name="Explanatory Text 5" xfId="326" xr:uid="{00000000-0005-0000-0000-000045010000}"/>
    <cellStyle name="FIGURES" xfId="327" xr:uid="{00000000-0005-0000-0000-000046010000}"/>
    <cellStyle name="Fixed" xfId="328" xr:uid="{00000000-0005-0000-0000-000047010000}"/>
    <cellStyle name="Fixed 2" xfId="329" xr:uid="{00000000-0005-0000-0000-000048010000}"/>
    <cellStyle name="Good 2" xfId="330" xr:uid="{00000000-0005-0000-0000-000049010000}"/>
    <cellStyle name="Good 2 2" xfId="331" xr:uid="{00000000-0005-0000-0000-00004A010000}"/>
    <cellStyle name="Good 2 3" xfId="332" xr:uid="{00000000-0005-0000-0000-00004B010000}"/>
    <cellStyle name="Good 3" xfId="333" xr:uid="{00000000-0005-0000-0000-00004C010000}"/>
    <cellStyle name="Good 4" xfId="334" xr:uid="{00000000-0005-0000-0000-00004D010000}"/>
    <cellStyle name="Good 5" xfId="335" xr:uid="{00000000-0005-0000-0000-00004E010000}"/>
    <cellStyle name="Grey" xfId="336" xr:uid="{00000000-0005-0000-0000-00004F010000}"/>
    <cellStyle name="Grey 2" xfId="337" xr:uid="{00000000-0005-0000-0000-000050010000}"/>
    <cellStyle name="Header1" xfId="338" xr:uid="{00000000-0005-0000-0000-000051010000}"/>
    <cellStyle name="Header2" xfId="339" xr:uid="{00000000-0005-0000-0000-000052010000}"/>
    <cellStyle name="Heading 1 2" xfId="340" xr:uid="{00000000-0005-0000-0000-000053010000}"/>
    <cellStyle name="Heading 1 2 2" xfId="341" xr:uid="{00000000-0005-0000-0000-000054010000}"/>
    <cellStyle name="Heading 1 2 3" xfId="342" xr:uid="{00000000-0005-0000-0000-000055010000}"/>
    <cellStyle name="Heading 1 2 4" xfId="343" xr:uid="{00000000-0005-0000-0000-000056010000}"/>
    <cellStyle name="Heading 1 3" xfId="344" xr:uid="{00000000-0005-0000-0000-000057010000}"/>
    <cellStyle name="Heading 1 3 2" xfId="345" xr:uid="{00000000-0005-0000-0000-000058010000}"/>
    <cellStyle name="Heading 1 4" xfId="346" xr:uid="{00000000-0005-0000-0000-000059010000}"/>
    <cellStyle name="Heading 1 4 2" xfId="347" xr:uid="{00000000-0005-0000-0000-00005A010000}"/>
    <cellStyle name="Heading 1 5" xfId="348" xr:uid="{00000000-0005-0000-0000-00005B010000}"/>
    <cellStyle name="Heading 1 5 2" xfId="349" xr:uid="{00000000-0005-0000-0000-00005C010000}"/>
    <cellStyle name="Heading 2 2" xfId="350" xr:uid="{00000000-0005-0000-0000-00005D010000}"/>
    <cellStyle name="Heading 2 2 2" xfId="351" xr:uid="{00000000-0005-0000-0000-00005E010000}"/>
    <cellStyle name="Heading 2 2 3" xfId="352" xr:uid="{00000000-0005-0000-0000-00005F010000}"/>
    <cellStyle name="Heading 2 2 4" xfId="353" xr:uid="{00000000-0005-0000-0000-000060010000}"/>
    <cellStyle name="Heading 2 3" xfId="354" xr:uid="{00000000-0005-0000-0000-000061010000}"/>
    <cellStyle name="Heading 2 3 2" xfId="355" xr:uid="{00000000-0005-0000-0000-000062010000}"/>
    <cellStyle name="Heading 2 4" xfId="356" xr:uid="{00000000-0005-0000-0000-000063010000}"/>
    <cellStyle name="Heading 2 4 2" xfId="357" xr:uid="{00000000-0005-0000-0000-000064010000}"/>
    <cellStyle name="Heading 2 5" xfId="358" xr:uid="{00000000-0005-0000-0000-000065010000}"/>
    <cellStyle name="Heading 2 5 2" xfId="359" xr:uid="{00000000-0005-0000-0000-000066010000}"/>
    <cellStyle name="Heading 3 2" xfId="360" xr:uid="{00000000-0005-0000-0000-000067010000}"/>
    <cellStyle name="Heading 3 2 2" xfId="361" xr:uid="{00000000-0005-0000-0000-000068010000}"/>
    <cellStyle name="Heading 3 2 3" xfId="362" xr:uid="{00000000-0005-0000-0000-000069010000}"/>
    <cellStyle name="Heading 3 3" xfId="363" xr:uid="{00000000-0005-0000-0000-00006A010000}"/>
    <cellStyle name="Heading 3 4" xfId="364" xr:uid="{00000000-0005-0000-0000-00006B010000}"/>
    <cellStyle name="Heading 3 5" xfId="365" xr:uid="{00000000-0005-0000-0000-00006C010000}"/>
    <cellStyle name="Heading 4 2" xfId="366" xr:uid="{00000000-0005-0000-0000-00006D010000}"/>
    <cellStyle name="Heading 4 2 2" xfId="367" xr:uid="{00000000-0005-0000-0000-00006E010000}"/>
    <cellStyle name="Heading 4 2 3" xfId="368" xr:uid="{00000000-0005-0000-0000-00006F010000}"/>
    <cellStyle name="Heading 4 3" xfId="369" xr:uid="{00000000-0005-0000-0000-000070010000}"/>
    <cellStyle name="Heading 4 4" xfId="370" xr:uid="{00000000-0005-0000-0000-000071010000}"/>
    <cellStyle name="Heading 4 5" xfId="371" xr:uid="{00000000-0005-0000-0000-000072010000}"/>
    <cellStyle name="Hyperlink 2" xfId="372" xr:uid="{00000000-0005-0000-0000-000073010000}"/>
    <cellStyle name="Hyperlink 3" xfId="373" xr:uid="{00000000-0005-0000-0000-000074010000}"/>
    <cellStyle name="Hyperlink 4" xfId="374" xr:uid="{00000000-0005-0000-0000-000075010000}"/>
    <cellStyle name="Input [yellow]" xfId="375" xr:uid="{00000000-0005-0000-0000-000076010000}"/>
    <cellStyle name="Input [yellow] 2" xfId="376" xr:uid="{00000000-0005-0000-0000-000077010000}"/>
    <cellStyle name="Input 10" xfId="377" xr:uid="{00000000-0005-0000-0000-000078010000}"/>
    <cellStyle name="Input 11" xfId="378" xr:uid="{00000000-0005-0000-0000-000079010000}"/>
    <cellStyle name="Input 12" xfId="379" xr:uid="{00000000-0005-0000-0000-00007A010000}"/>
    <cellStyle name="Input 13" xfId="380" xr:uid="{00000000-0005-0000-0000-00007B010000}"/>
    <cellStyle name="Input 14" xfId="381" xr:uid="{00000000-0005-0000-0000-00007C010000}"/>
    <cellStyle name="Input 15" xfId="382" xr:uid="{00000000-0005-0000-0000-00007D010000}"/>
    <cellStyle name="Input 16" xfId="383" xr:uid="{00000000-0005-0000-0000-00007E010000}"/>
    <cellStyle name="Input 17" xfId="384" xr:uid="{00000000-0005-0000-0000-00007F010000}"/>
    <cellStyle name="Input 18" xfId="385" xr:uid="{00000000-0005-0000-0000-000080010000}"/>
    <cellStyle name="Input 19" xfId="386" xr:uid="{00000000-0005-0000-0000-000081010000}"/>
    <cellStyle name="Input 2" xfId="387" xr:uid="{00000000-0005-0000-0000-000082010000}"/>
    <cellStyle name="Input 2 2" xfId="388" xr:uid="{00000000-0005-0000-0000-000083010000}"/>
    <cellStyle name="Input 2 3" xfId="389" xr:uid="{00000000-0005-0000-0000-000084010000}"/>
    <cellStyle name="Input 20" xfId="390" xr:uid="{00000000-0005-0000-0000-000085010000}"/>
    <cellStyle name="Input 21" xfId="391" xr:uid="{00000000-0005-0000-0000-000086010000}"/>
    <cellStyle name="Input 3" xfId="392" xr:uid="{00000000-0005-0000-0000-000087010000}"/>
    <cellStyle name="Input 3 2" xfId="393" xr:uid="{00000000-0005-0000-0000-000088010000}"/>
    <cellStyle name="Input 4" xfId="394" xr:uid="{00000000-0005-0000-0000-000089010000}"/>
    <cellStyle name="Input 4 2" xfId="395" xr:uid="{00000000-0005-0000-0000-00008A010000}"/>
    <cellStyle name="Input 5" xfId="396" xr:uid="{00000000-0005-0000-0000-00008B010000}"/>
    <cellStyle name="Input 6" xfId="397" xr:uid="{00000000-0005-0000-0000-00008C010000}"/>
    <cellStyle name="Input 7" xfId="398" xr:uid="{00000000-0005-0000-0000-00008D010000}"/>
    <cellStyle name="Input 8" xfId="399" xr:uid="{00000000-0005-0000-0000-00008E010000}"/>
    <cellStyle name="Input 9" xfId="400" xr:uid="{00000000-0005-0000-0000-00008F010000}"/>
    <cellStyle name="ITEMS" xfId="401" xr:uid="{00000000-0005-0000-0000-000090010000}"/>
    <cellStyle name="Linked Cell 2" xfId="402" xr:uid="{00000000-0005-0000-0000-000091010000}"/>
    <cellStyle name="Linked Cell 2 2" xfId="403" xr:uid="{00000000-0005-0000-0000-000092010000}"/>
    <cellStyle name="Linked Cell 2 3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m1 - Style1" xfId="408" xr:uid="{00000000-0005-0000-0000-000097010000}"/>
    <cellStyle name="MANKAD" xfId="409" xr:uid="{00000000-0005-0000-0000-000098010000}"/>
    <cellStyle name="METRO" xfId="410" xr:uid="{00000000-0005-0000-0000-000099010000}"/>
    <cellStyle name="Neutral 2" xfId="411" xr:uid="{00000000-0005-0000-0000-00009A010000}"/>
    <cellStyle name="Neutral 2 2" xfId="412" xr:uid="{00000000-0005-0000-0000-00009B010000}"/>
    <cellStyle name="Neutral 2 3" xfId="413" xr:uid="{00000000-0005-0000-0000-00009C010000}"/>
    <cellStyle name="Neutral 3" xfId="414" xr:uid="{00000000-0005-0000-0000-00009D010000}"/>
    <cellStyle name="Neutral 4" xfId="415" xr:uid="{00000000-0005-0000-0000-00009E010000}"/>
    <cellStyle name="Neutral 5" xfId="416" xr:uid="{00000000-0005-0000-0000-00009F010000}"/>
    <cellStyle name="no dec" xfId="417" xr:uid="{00000000-0005-0000-0000-0000A0010000}"/>
    <cellStyle name="Normal" xfId="0" builtinId="0"/>
    <cellStyle name="Normal - Style1" xfId="418" xr:uid="{00000000-0005-0000-0000-0000A2010000}"/>
    <cellStyle name="Normal - Style1 2" xfId="419" xr:uid="{00000000-0005-0000-0000-0000A3010000}"/>
    <cellStyle name="Normal - Style1 2 2" xfId="420" xr:uid="{00000000-0005-0000-0000-0000A4010000}"/>
    <cellStyle name="Normal - Style1 3" xfId="421" xr:uid="{00000000-0005-0000-0000-0000A5010000}"/>
    <cellStyle name="Normal - Style1 4" xfId="422" xr:uid="{00000000-0005-0000-0000-0000A6010000}"/>
    <cellStyle name="Normal - Style1_CRU PROC" xfId="423" xr:uid="{00000000-0005-0000-0000-0000A7010000}"/>
    <cellStyle name="Normal 10" xfId="424" xr:uid="{00000000-0005-0000-0000-0000A8010000}"/>
    <cellStyle name="Normal 10 2" xfId="425" xr:uid="{00000000-0005-0000-0000-0000A9010000}"/>
    <cellStyle name="Normal 10 2 2" xfId="426" xr:uid="{00000000-0005-0000-0000-0000AA010000}"/>
    <cellStyle name="Normal 10 3" xfId="427" xr:uid="{00000000-0005-0000-0000-0000AB010000}"/>
    <cellStyle name="Normal 10 3 2" xfId="428" xr:uid="{00000000-0005-0000-0000-0000AC010000}"/>
    <cellStyle name="Normal 10 4" xfId="429" xr:uid="{00000000-0005-0000-0000-0000AD010000}"/>
    <cellStyle name="Normal 10 4 2" xfId="430" xr:uid="{00000000-0005-0000-0000-0000AE010000}"/>
    <cellStyle name="Normal 10 5" xfId="431" xr:uid="{00000000-0005-0000-0000-0000AF010000}"/>
    <cellStyle name="Normal 10_CRU PROC" xfId="432" xr:uid="{00000000-0005-0000-0000-0000B0010000}"/>
    <cellStyle name="Normal 11" xfId="433" xr:uid="{00000000-0005-0000-0000-0000B1010000}"/>
    <cellStyle name="Normal 11 2" xfId="434" xr:uid="{00000000-0005-0000-0000-0000B2010000}"/>
    <cellStyle name="Normal 11 2 2" xfId="435" xr:uid="{00000000-0005-0000-0000-0000B3010000}"/>
    <cellStyle name="Normal 11 2 2 2" xfId="436" xr:uid="{00000000-0005-0000-0000-0000B4010000}"/>
    <cellStyle name="Normal 11 2 3" xfId="437" xr:uid="{00000000-0005-0000-0000-0000B5010000}"/>
    <cellStyle name="Normal 11 2 4" xfId="438" xr:uid="{00000000-0005-0000-0000-0000B6010000}"/>
    <cellStyle name="Normal 11 3" xfId="439" xr:uid="{00000000-0005-0000-0000-0000B7010000}"/>
    <cellStyle name="Normal 12" xfId="440" xr:uid="{00000000-0005-0000-0000-0000B8010000}"/>
    <cellStyle name="Normal 12 2" xfId="441" xr:uid="{00000000-0005-0000-0000-0000B9010000}"/>
    <cellStyle name="Normal 12 2 2" xfId="442" xr:uid="{00000000-0005-0000-0000-0000BA010000}"/>
    <cellStyle name="Normal 12 3" xfId="443" xr:uid="{00000000-0005-0000-0000-0000BB010000}"/>
    <cellStyle name="Normal 12 3 2" xfId="444" xr:uid="{00000000-0005-0000-0000-0000BC010000}"/>
    <cellStyle name="Normal 12 4" xfId="445" xr:uid="{00000000-0005-0000-0000-0000BD010000}"/>
    <cellStyle name="Normal 12 5" xfId="446" xr:uid="{00000000-0005-0000-0000-0000BE010000}"/>
    <cellStyle name="Normal 12_CRU PROC" xfId="447" xr:uid="{00000000-0005-0000-0000-0000BF010000}"/>
    <cellStyle name="Normal 13" xfId="448" xr:uid="{00000000-0005-0000-0000-0000C0010000}"/>
    <cellStyle name="Normal 13 2" xfId="449" xr:uid="{00000000-0005-0000-0000-0000C1010000}"/>
    <cellStyle name="Normal 14" xfId="450" xr:uid="{00000000-0005-0000-0000-0000C2010000}"/>
    <cellStyle name="Normal 14 2" xfId="451" xr:uid="{00000000-0005-0000-0000-0000C3010000}"/>
    <cellStyle name="Normal 15" xfId="452" xr:uid="{00000000-0005-0000-0000-0000C4010000}"/>
    <cellStyle name="Normal 15 2" xfId="453" xr:uid="{00000000-0005-0000-0000-0000C5010000}"/>
    <cellStyle name="Normal 16" xfId="454" xr:uid="{00000000-0005-0000-0000-0000C6010000}"/>
    <cellStyle name="Normal 16 2" xfId="455" xr:uid="{00000000-0005-0000-0000-0000C7010000}"/>
    <cellStyle name="Normal 17" xfId="456" xr:uid="{00000000-0005-0000-0000-0000C8010000}"/>
    <cellStyle name="Normal 17 2" xfId="457" xr:uid="{00000000-0005-0000-0000-0000C9010000}"/>
    <cellStyle name="Normal 17 2 2" xfId="458" xr:uid="{00000000-0005-0000-0000-0000CA010000}"/>
    <cellStyle name="Normal 17 3" xfId="459" xr:uid="{00000000-0005-0000-0000-0000CB010000}"/>
    <cellStyle name="Normal 18" xfId="460" xr:uid="{00000000-0005-0000-0000-0000CC010000}"/>
    <cellStyle name="Normal 18 2" xfId="461" xr:uid="{00000000-0005-0000-0000-0000CD010000}"/>
    <cellStyle name="Normal 18 2 2" xfId="462" xr:uid="{00000000-0005-0000-0000-0000CE010000}"/>
    <cellStyle name="Normal 18 3" xfId="463" xr:uid="{00000000-0005-0000-0000-0000CF010000}"/>
    <cellStyle name="Normal 19" xfId="464" xr:uid="{00000000-0005-0000-0000-0000D0010000}"/>
    <cellStyle name="Normal 19 2" xfId="465" xr:uid="{00000000-0005-0000-0000-0000D1010000}"/>
    <cellStyle name="Normal 2" xfId="466" xr:uid="{00000000-0005-0000-0000-0000D2010000}"/>
    <cellStyle name="Normal 2 2" xfId="467" xr:uid="{00000000-0005-0000-0000-0000D3010000}"/>
    <cellStyle name="Normal 2 2 2" xfId="468" xr:uid="{00000000-0005-0000-0000-0000D4010000}"/>
    <cellStyle name="Normal 2 2 2 2" xfId="469" xr:uid="{00000000-0005-0000-0000-0000D5010000}"/>
    <cellStyle name="Normal 2 2 3" xfId="470" xr:uid="{00000000-0005-0000-0000-0000D6010000}"/>
    <cellStyle name="Normal 2 2 3 5" xfId="471" xr:uid="{00000000-0005-0000-0000-0000D7010000}"/>
    <cellStyle name="Normal 2 2 4" xfId="472" xr:uid="{00000000-0005-0000-0000-0000D8010000}"/>
    <cellStyle name="Normal 2 2 5" xfId="473" xr:uid="{00000000-0005-0000-0000-0000D9010000}"/>
    <cellStyle name="Normal 2 3" xfId="474" xr:uid="{00000000-0005-0000-0000-0000DA010000}"/>
    <cellStyle name="Normal 2 3 2" xfId="475" xr:uid="{00000000-0005-0000-0000-0000DB010000}"/>
    <cellStyle name="Normal 2 3 2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4" xfId="479" xr:uid="{00000000-0005-0000-0000-0000DF010000}"/>
    <cellStyle name="Normal 2 4 2" xfId="480" xr:uid="{00000000-0005-0000-0000-0000E0010000}"/>
    <cellStyle name="Normal 2 4 2 2" xfId="481" xr:uid="{00000000-0005-0000-0000-0000E1010000}"/>
    <cellStyle name="Normal 2 4 3" xfId="482" xr:uid="{00000000-0005-0000-0000-0000E2010000}"/>
    <cellStyle name="Normal 2 5" xfId="483" xr:uid="{00000000-0005-0000-0000-0000E3010000}"/>
    <cellStyle name="Normal 2 5 2" xfId="484" xr:uid="{00000000-0005-0000-0000-0000E4010000}"/>
    <cellStyle name="Normal 2 5 2 2" xfId="485" xr:uid="{00000000-0005-0000-0000-0000E5010000}"/>
    <cellStyle name="Normal 2 5 3" xfId="486" xr:uid="{00000000-0005-0000-0000-0000E6010000}"/>
    <cellStyle name="Normal 2 5 3 2" xfId="487" xr:uid="{00000000-0005-0000-0000-0000E7010000}"/>
    <cellStyle name="Normal 2 5 4" xfId="488" xr:uid="{00000000-0005-0000-0000-0000E8010000}"/>
    <cellStyle name="Normal 2 6" xfId="489" xr:uid="{00000000-0005-0000-0000-0000E9010000}"/>
    <cellStyle name="Normal 2 6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8 2 2" xfId="494" xr:uid="{00000000-0005-0000-0000-0000EE010000}"/>
    <cellStyle name="Normal 2 8 3" xfId="495" xr:uid="{00000000-0005-0000-0000-0000EF010000}"/>
    <cellStyle name="Normal 2 9" xfId="496" xr:uid="{00000000-0005-0000-0000-0000F0010000}"/>
    <cellStyle name="Normal 20" xfId="497" xr:uid="{00000000-0005-0000-0000-0000F1010000}"/>
    <cellStyle name="Normal 21" xfId="498" xr:uid="{00000000-0005-0000-0000-0000F2010000}"/>
    <cellStyle name="Normal 22" xfId="499" xr:uid="{00000000-0005-0000-0000-0000F3010000}"/>
    <cellStyle name="Normal 23" xfId="500" xr:uid="{00000000-0005-0000-0000-0000F4010000}"/>
    <cellStyle name="Normal 24" xfId="501" xr:uid="{00000000-0005-0000-0000-0000F5010000}"/>
    <cellStyle name="Normal 24 2" xfId="502" xr:uid="{00000000-0005-0000-0000-0000F6010000}"/>
    <cellStyle name="Normal 25" xfId="503" xr:uid="{00000000-0005-0000-0000-0000F7010000}"/>
    <cellStyle name="Normal 25 2" xfId="504" xr:uid="{00000000-0005-0000-0000-0000F8010000}"/>
    <cellStyle name="Normal 259" xfId="505" xr:uid="{00000000-0005-0000-0000-0000F9010000}"/>
    <cellStyle name="Normal 259 4" xfId="506" xr:uid="{00000000-0005-0000-0000-0000FA010000}"/>
    <cellStyle name="Normal 26" xfId="507" xr:uid="{00000000-0005-0000-0000-0000FB010000}"/>
    <cellStyle name="Normal 26 2" xfId="508" xr:uid="{00000000-0005-0000-0000-0000FC010000}"/>
    <cellStyle name="Normal 27" xfId="509" xr:uid="{00000000-0005-0000-0000-0000FD010000}"/>
    <cellStyle name="Normal 27 2" xfId="510" xr:uid="{00000000-0005-0000-0000-0000FE010000}"/>
    <cellStyle name="Normal 28" xfId="511" xr:uid="{00000000-0005-0000-0000-0000FF010000}"/>
    <cellStyle name="Normal 28 2" xfId="512" xr:uid="{00000000-0005-0000-0000-000000020000}"/>
    <cellStyle name="Normal 29" xfId="513" xr:uid="{00000000-0005-0000-0000-000001020000}"/>
    <cellStyle name="Normal 29 2" xfId="514" xr:uid="{00000000-0005-0000-0000-000002020000}"/>
    <cellStyle name="Normal 3" xfId="515" xr:uid="{00000000-0005-0000-0000-000003020000}"/>
    <cellStyle name="Normal 3 2" xfId="516" xr:uid="{00000000-0005-0000-0000-000004020000}"/>
    <cellStyle name="Normal 3 2 2" xfId="517" xr:uid="{00000000-0005-0000-0000-000005020000}"/>
    <cellStyle name="Normal 3 2 2 2" xfId="518" xr:uid="{00000000-0005-0000-0000-000006020000}"/>
    <cellStyle name="Normal 3 2 3" xfId="519" xr:uid="{00000000-0005-0000-0000-000007020000}"/>
    <cellStyle name="Normal 3 2 3 2" xfId="520" xr:uid="{00000000-0005-0000-0000-000008020000}"/>
    <cellStyle name="Normal 3 2 3 2 2" xfId="521" xr:uid="{00000000-0005-0000-0000-000009020000}"/>
    <cellStyle name="Normal 3 3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0" xfId="528" xr:uid="{00000000-0005-0000-0000-000010020000}"/>
    <cellStyle name="Normal 30 2" xfId="529" xr:uid="{00000000-0005-0000-0000-000011020000}"/>
    <cellStyle name="Normal 31" xfId="530" xr:uid="{00000000-0005-0000-0000-000012020000}"/>
    <cellStyle name="Normal 31 2" xfId="531" xr:uid="{00000000-0005-0000-0000-000013020000}"/>
    <cellStyle name="Normal 32" xfId="532" xr:uid="{00000000-0005-0000-0000-000014020000}"/>
    <cellStyle name="Normal 32 2" xfId="533" xr:uid="{00000000-0005-0000-0000-000015020000}"/>
    <cellStyle name="Normal 33" xfId="534" xr:uid="{00000000-0005-0000-0000-000016020000}"/>
    <cellStyle name="Normal 33 2" xfId="535" xr:uid="{00000000-0005-0000-0000-000017020000}"/>
    <cellStyle name="Normal 34" xfId="536" xr:uid="{00000000-0005-0000-0000-000018020000}"/>
    <cellStyle name="Normal 35" xfId="537" xr:uid="{00000000-0005-0000-0000-000019020000}"/>
    <cellStyle name="Normal 36" xfId="538" xr:uid="{00000000-0005-0000-0000-00001A020000}"/>
    <cellStyle name="Normal 37" xfId="539" xr:uid="{00000000-0005-0000-0000-00001B020000}"/>
    <cellStyle name="Normal 38" xfId="540" xr:uid="{00000000-0005-0000-0000-00001C020000}"/>
    <cellStyle name="Normal 39" xfId="541" xr:uid="{00000000-0005-0000-0000-00001D020000}"/>
    <cellStyle name="Normal 4" xfId="542" xr:uid="{00000000-0005-0000-0000-00001E020000}"/>
    <cellStyle name="Normal 4 2" xfId="543" xr:uid="{00000000-0005-0000-0000-00001F020000}"/>
    <cellStyle name="Normal 4 2 2" xfId="544" xr:uid="{00000000-0005-0000-0000-000020020000}"/>
    <cellStyle name="Normal 4 3" xfId="545" xr:uid="{00000000-0005-0000-0000-000021020000}"/>
    <cellStyle name="Normal 4 3 2" xfId="546" xr:uid="{00000000-0005-0000-0000-000022020000}"/>
    <cellStyle name="Normal 4 4" xfId="547" xr:uid="{00000000-0005-0000-0000-000023020000}"/>
    <cellStyle name="Normal 4 5" xfId="548" xr:uid="{00000000-0005-0000-0000-000024020000}"/>
    <cellStyle name="Normal 40" xfId="549" xr:uid="{00000000-0005-0000-0000-000025020000}"/>
    <cellStyle name="Normal 41" xfId="550" xr:uid="{00000000-0005-0000-0000-000026020000}"/>
    <cellStyle name="Normal 42" xfId="551" xr:uid="{00000000-0005-0000-0000-000027020000}"/>
    <cellStyle name="Normal 43" xfId="552" xr:uid="{00000000-0005-0000-0000-000028020000}"/>
    <cellStyle name="Normal 44" xfId="553" xr:uid="{00000000-0005-0000-0000-000029020000}"/>
    <cellStyle name="Normal 45" xfId="554" xr:uid="{00000000-0005-0000-0000-00002A020000}"/>
    <cellStyle name="Normal 46" xfId="555" xr:uid="{00000000-0005-0000-0000-00002B020000}"/>
    <cellStyle name="Normal 47" xfId="556" xr:uid="{00000000-0005-0000-0000-00002C020000}"/>
    <cellStyle name="Normal 5" xfId="557" xr:uid="{00000000-0005-0000-0000-00002D020000}"/>
    <cellStyle name="Normal 5 2" xfId="558" xr:uid="{00000000-0005-0000-0000-00002E020000}"/>
    <cellStyle name="Normal 5 2 2" xfId="559" xr:uid="{00000000-0005-0000-0000-00002F020000}"/>
    <cellStyle name="Normal 5 2 2 2" xfId="560" xr:uid="{00000000-0005-0000-0000-000030020000}"/>
    <cellStyle name="Normal 5 2 3" xfId="561" xr:uid="{00000000-0005-0000-0000-000031020000}"/>
    <cellStyle name="Normal 5 3" xfId="562" xr:uid="{00000000-0005-0000-0000-000032020000}"/>
    <cellStyle name="Normal 6" xfId="563" xr:uid="{00000000-0005-0000-0000-000033020000}"/>
    <cellStyle name="Normal 6 2" xfId="564" xr:uid="{00000000-0005-0000-0000-000034020000}"/>
    <cellStyle name="Normal 6 2 2" xfId="565" xr:uid="{00000000-0005-0000-0000-000035020000}"/>
    <cellStyle name="Normal 6 2 2 2" xfId="566" xr:uid="{00000000-0005-0000-0000-000036020000}"/>
    <cellStyle name="Normal 6 2 3" xfId="567" xr:uid="{00000000-0005-0000-0000-000037020000}"/>
    <cellStyle name="Normal 6 3" xfId="568" xr:uid="{00000000-0005-0000-0000-000038020000}"/>
    <cellStyle name="Normal 7" xfId="569" xr:uid="{00000000-0005-0000-0000-000039020000}"/>
    <cellStyle name="Normal 7 2" xfId="570" xr:uid="{00000000-0005-0000-0000-00003A020000}"/>
    <cellStyle name="Normal 7 3" xfId="571" xr:uid="{00000000-0005-0000-0000-00003B020000}"/>
    <cellStyle name="Normal 7 4" xfId="572" xr:uid="{00000000-0005-0000-0000-00003C020000}"/>
    <cellStyle name="Normal 7 5" xfId="573" xr:uid="{00000000-0005-0000-0000-00003D020000}"/>
    <cellStyle name="Normal 7_CRU PROC" xfId="574" xr:uid="{00000000-0005-0000-0000-00003E020000}"/>
    <cellStyle name="Normal 8" xfId="575" xr:uid="{00000000-0005-0000-0000-00003F020000}"/>
    <cellStyle name="Normal 8 2" xfId="576" xr:uid="{00000000-0005-0000-0000-000040020000}"/>
    <cellStyle name="Normal 8 2 2" xfId="577" xr:uid="{00000000-0005-0000-0000-000041020000}"/>
    <cellStyle name="Normal 8 3" xfId="578" xr:uid="{00000000-0005-0000-0000-000042020000}"/>
    <cellStyle name="Normal 8 4" xfId="579" xr:uid="{00000000-0005-0000-0000-000043020000}"/>
    <cellStyle name="Normal 8 5" xfId="580" xr:uid="{00000000-0005-0000-0000-000044020000}"/>
    <cellStyle name="Normal 8 6" xfId="581" xr:uid="{00000000-0005-0000-0000-000045020000}"/>
    <cellStyle name="Normal 8_CRU PROC" xfId="582" xr:uid="{00000000-0005-0000-0000-000046020000}"/>
    <cellStyle name="Normal 9" xfId="583" xr:uid="{00000000-0005-0000-0000-000047020000}"/>
    <cellStyle name="Normal 9 2" xfId="584" xr:uid="{00000000-0005-0000-0000-000048020000}"/>
    <cellStyle name="Note 2" xfId="585" xr:uid="{00000000-0005-0000-0000-000049020000}"/>
    <cellStyle name="Note 2 2" xfId="586" xr:uid="{00000000-0005-0000-0000-00004A020000}"/>
    <cellStyle name="Note 2 3" xfId="587" xr:uid="{00000000-0005-0000-0000-00004B020000}"/>
    <cellStyle name="Note 2 4" xfId="588" xr:uid="{00000000-0005-0000-0000-00004C020000}"/>
    <cellStyle name="Note 3" xfId="589" xr:uid="{00000000-0005-0000-0000-00004D020000}"/>
    <cellStyle name="Note 3 2" xfId="590" xr:uid="{00000000-0005-0000-0000-00004E020000}"/>
    <cellStyle name="Note 3 3" xfId="591" xr:uid="{00000000-0005-0000-0000-00004F020000}"/>
    <cellStyle name="Note 4" xfId="592" xr:uid="{00000000-0005-0000-0000-000050020000}"/>
    <cellStyle name="Note 4 2" xfId="593" xr:uid="{00000000-0005-0000-0000-000051020000}"/>
    <cellStyle name="Note 4 3" xfId="594" xr:uid="{00000000-0005-0000-0000-000052020000}"/>
    <cellStyle name="Note 5" xfId="595" xr:uid="{00000000-0005-0000-0000-000053020000}"/>
    <cellStyle name="Output 2" xfId="596" xr:uid="{00000000-0005-0000-0000-000054020000}"/>
    <cellStyle name="Output 2 2" xfId="597" xr:uid="{00000000-0005-0000-0000-000055020000}"/>
    <cellStyle name="Output 2 3" xfId="598" xr:uid="{00000000-0005-0000-0000-000056020000}"/>
    <cellStyle name="Output 3" xfId="599" xr:uid="{00000000-0005-0000-0000-000057020000}"/>
    <cellStyle name="Output 4" xfId="600" xr:uid="{00000000-0005-0000-0000-000058020000}"/>
    <cellStyle name="Output 5" xfId="601" xr:uid="{00000000-0005-0000-0000-000059020000}"/>
    <cellStyle name="P $,(0)" xfId="602" xr:uid="{00000000-0005-0000-0000-00005A020000}"/>
    <cellStyle name="Percent [2]" xfId="603" xr:uid="{00000000-0005-0000-0000-00005B020000}"/>
    <cellStyle name="Percent [2] 2" xfId="604" xr:uid="{00000000-0005-0000-0000-00005C020000}"/>
    <cellStyle name="Percent [2] 2 2" xfId="605" xr:uid="{00000000-0005-0000-0000-00005D020000}"/>
    <cellStyle name="Percent [2] 3" xfId="606" xr:uid="{00000000-0005-0000-0000-00005E020000}"/>
    <cellStyle name="Percent 10" xfId="607" xr:uid="{00000000-0005-0000-0000-00005F020000}"/>
    <cellStyle name="Percent 10 2" xfId="608" xr:uid="{00000000-0005-0000-0000-000060020000}"/>
    <cellStyle name="Percent 10 2 2" xfId="609" xr:uid="{00000000-0005-0000-0000-000061020000}"/>
    <cellStyle name="Percent 10 2 2 2" xfId="610" xr:uid="{00000000-0005-0000-0000-000062020000}"/>
    <cellStyle name="Percent 11" xfId="611" xr:uid="{00000000-0005-0000-0000-000063020000}"/>
    <cellStyle name="Percent 12" xfId="612" xr:uid="{00000000-0005-0000-0000-000064020000}"/>
    <cellStyle name="Percent 12 2" xfId="613" xr:uid="{00000000-0005-0000-0000-000065020000}"/>
    <cellStyle name="Percent 12 3" xfId="614" xr:uid="{00000000-0005-0000-0000-000066020000}"/>
    <cellStyle name="Percent 13" xfId="615" xr:uid="{00000000-0005-0000-0000-000067020000}"/>
    <cellStyle name="Percent 14" xfId="616" xr:uid="{00000000-0005-0000-0000-000068020000}"/>
    <cellStyle name="Percent 15" xfId="617" xr:uid="{00000000-0005-0000-0000-000069020000}"/>
    <cellStyle name="Percent 16" xfId="618" xr:uid="{00000000-0005-0000-0000-00006A020000}"/>
    <cellStyle name="Percent 17" xfId="619" xr:uid="{00000000-0005-0000-0000-00006B020000}"/>
    <cellStyle name="Percent 18" xfId="620" xr:uid="{00000000-0005-0000-0000-00006C020000}"/>
    <cellStyle name="Percent 19" xfId="621" xr:uid="{00000000-0005-0000-0000-00006D020000}"/>
    <cellStyle name="Percent 2" xfId="622" xr:uid="{00000000-0005-0000-0000-00006E020000}"/>
    <cellStyle name="Percent 2 2" xfId="623" xr:uid="{00000000-0005-0000-0000-00006F020000}"/>
    <cellStyle name="Percent 2 2 2" xfId="624" xr:uid="{00000000-0005-0000-0000-000070020000}"/>
    <cellStyle name="Percent 20" xfId="625" xr:uid="{00000000-0005-0000-0000-000071020000}"/>
    <cellStyle name="Percent 21" xfId="626" xr:uid="{00000000-0005-0000-0000-000072020000}"/>
    <cellStyle name="Percent 22" xfId="627" xr:uid="{00000000-0005-0000-0000-000073020000}"/>
    <cellStyle name="Percent 23" xfId="628" xr:uid="{00000000-0005-0000-0000-000074020000}"/>
    <cellStyle name="Percent 24" xfId="629" xr:uid="{00000000-0005-0000-0000-000075020000}"/>
    <cellStyle name="Percent 25" xfId="630" xr:uid="{00000000-0005-0000-0000-000076020000}"/>
    <cellStyle name="Percent 26" xfId="631" xr:uid="{00000000-0005-0000-0000-000077020000}"/>
    <cellStyle name="Percent 27" xfId="632" xr:uid="{00000000-0005-0000-0000-000078020000}"/>
    <cellStyle name="Percent 28" xfId="633" xr:uid="{00000000-0005-0000-0000-000079020000}"/>
    <cellStyle name="Percent 3" xfId="634" xr:uid="{00000000-0005-0000-0000-00007A020000}"/>
    <cellStyle name="Percent 3 2" xfId="635" xr:uid="{00000000-0005-0000-0000-00007B020000}"/>
    <cellStyle name="Percent 3 2 2" xfId="636" xr:uid="{00000000-0005-0000-0000-00007C020000}"/>
    <cellStyle name="Percent 3 2 2 2" xfId="637" xr:uid="{00000000-0005-0000-0000-00007D020000}"/>
    <cellStyle name="Percent 3 2 2 2 2" xfId="638" xr:uid="{00000000-0005-0000-0000-00007E020000}"/>
    <cellStyle name="Percent 3 2 3" xfId="639" xr:uid="{00000000-0005-0000-0000-00007F020000}"/>
    <cellStyle name="Percent 3 3" xfId="640" xr:uid="{00000000-0005-0000-0000-000080020000}"/>
    <cellStyle name="Percent 3 4" xfId="641" xr:uid="{00000000-0005-0000-0000-000081020000}"/>
    <cellStyle name="Percent 4" xfId="642" xr:uid="{00000000-0005-0000-0000-000082020000}"/>
    <cellStyle name="Percent 4 2" xfId="643" xr:uid="{00000000-0005-0000-0000-000083020000}"/>
    <cellStyle name="Percent 4 3" xfId="644" xr:uid="{00000000-0005-0000-0000-000084020000}"/>
    <cellStyle name="Percent 4 4" xfId="645" xr:uid="{00000000-0005-0000-0000-000085020000}"/>
    <cellStyle name="Percent 5" xfId="646" xr:uid="{00000000-0005-0000-0000-000086020000}"/>
    <cellStyle name="Percent 5 2" xfId="647" xr:uid="{00000000-0005-0000-0000-000087020000}"/>
    <cellStyle name="Percent 5 3" xfId="648" xr:uid="{00000000-0005-0000-0000-000088020000}"/>
    <cellStyle name="Percent 5 4" xfId="649" xr:uid="{00000000-0005-0000-0000-000089020000}"/>
    <cellStyle name="Percent 6" xfId="650" xr:uid="{00000000-0005-0000-0000-00008A020000}"/>
    <cellStyle name="Percent 6 2" xfId="651" xr:uid="{00000000-0005-0000-0000-00008B020000}"/>
    <cellStyle name="Percent 6 3" xfId="652" xr:uid="{00000000-0005-0000-0000-00008C020000}"/>
    <cellStyle name="Percent 7" xfId="653" xr:uid="{00000000-0005-0000-0000-00008D020000}"/>
    <cellStyle name="Percent 7 2" xfId="654" xr:uid="{00000000-0005-0000-0000-00008E020000}"/>
    <cellStyle name="Percent 7 3" xfId="655" xr:uid="{00000000-0005-0000-0000-00008F020000}"/>
    <cellStyle name="Percent 8" xfId="656" xr:uid="{00000000-0005-0000-0000-000090020000}"/>
    <cellStyle name="Percent 8 2" xfId="657" xr:uid="{00000000-0005-0000-0000-000091020000}"/>
    <cellStyle name="Percent 8 3" xfId="658" xr:uid="{00000000-0005-0000-0000-000092020000}"/>
    <cellStyle name="Percent 9" xfId="659" xr:uid="{00000000-0005-0000-0000-000093020000}"/>
    <cellStyle name="Percent 9 2" xfId="660" xr:uid="{00000000-0005-0000-0000-000094020000}"/>
    <cellStyle name="Percent 9 3" xfId="661" xr:uid="{00000000-0005-0000-0000-000095020000}"/>
    <cellStyle name="Prot $,(0)" xfId="662" xr:uid="{00000000-0005-0000-0000-000096020000}"/>
    <cellStyle name="Prot Fixed (1)" xfId="663" xr:uid="{00000000-0005-0000-0000-000097020000}"/>
    <cellStyle name="Prot, (0)" xfId="664" xr:uid="{00000000-0005-0000-0000-000098020000}"/>
    <cellStyle name="Prot, Fixed (2)" xfId="665" xr:uid="{00000000-0005-0000-0000-000099020000}"/>
    <cellStyle name="RevList" xfId="666" xr:uid="{00000000-0005-0000-0000-00009A020000}"/>
    <cellStyle name="RevList 2" xfId="667" xr:uid="{00000000-0005-0000-0000-00009B020000}"/>
    <cellStyle name="SAPBEXaggData" xfId="668" xr:uid="{00000000-0005-0000-0000-00009C020000}"/>
    <cellStyle name="SAPBEXaggDataEmph" xfId="669" xr:uid="{00000000-0005-0000-0000-00009D020000}"/>
    <cellStyle name="SAPBEXaggItem" xfId="670" xr:uid="{00000000-0005-0000-0000-00009E020000}"/>
    <cellStyle name="SAPBEXaggItemX" xfId="671" xr:uid="{00000000-0005-0000-0000-00009F020000}"/>
    <cellStyle name="SAPBEXchaText" xfId="672" xr:uid="{00000000-0005-0000-0000-0000A0020000}"/>
    <cellStyle name="SAPBEXexcBad7" xfId="673" xr:uid="{00000000-0005-0000-0000-0000A1020000}"/>
    <cellStyle name="SAPBEXexcBad8" xfId="674" xr:uid="{00000000-0005-0000-0000-0000A2020000}"/>
    <cellStyle name="SAPBEXexcBad9" xfId="675" xr:uid="{00000000-0005-0000-0000-0000A3020000}"/>
    <cellStyle name="SAPBEXexcCritical4" xfId="676" xr:uid="{00000000-0005-0000-0000-0000A4020000}"/>
    <cellStyle name="SAPBEXexcCritical5" xfId="677" xr:uid="{00000000-0005-0000-0000-0000A5020000}"/>
    <cellStyle name="SAPBEXexcCritical6" xfId="678" xr:uid="{00000000-0005-0000-0000-0000A6020000}"/>
    <cellStyle name="SAPBEXexcGood1" xfId="679" xr:uid="{00000000-0005-0000-0000-0000A7020000}"/>
    <cellStyle name="SAPBEXexcGood2" xfId="680" xr:uid="{00000000-0005-0000-0000-0000A8020000}"/>
    <cellStyle name="SAPBEXexcGood3" xfId="681" xr:uid="{00000000-0005-0000-0000-0000A9020000}"/>
    <cellStyle name="SAPBEXfilterDrill" xfId="682" xr:uid="{00000000-0005-0000-0000-0000AA020000}"/>
    <cellStyle name="SAPBEXfilterItem" xfId="683" xr:uid="{00000000-0005-0000-0000-0000AB020000}"/>
    <cellStyle name="SAPBEXfilterText" xfId="684" xr:uid="{00000000-0005-0000-0000-0000AC020000}"/>
    <cellStyle name="SAPBEXformats" xfId="685" xr:uid="{00000000-0005-0000-0000-0000AD020000}"/>
    <cellStyle name="SAPBEXheaderItem" xfId="686" xr:uid="{00000000-0005-0000-0000-0000AE020000}"/>
    <cellStyle name="SAPBEXheaderText" xfId="687" xr:uid="{00000000-0005-0000-0000-0000AF020000}"/>
    <cellStyle name="SAPBEXHLevel0" xfId="688" xr:uid="{00000000-0005-0000-0000-0000B0020000}"/>
    <cellStyle name="SAPBEXHLevel0X" xfId="689" xr:uid="{00000000-0005-0000-0000-0000B1020000}"/>
    <cellStyle name="SAPBEXHLevel1" xfId="690" xr:uid="{00000000-0005-0000-0000-0000B2020000}"/>
    <cellStyle name="SAPBEXHLevel1X" xfId="691" xr:uid="{00000000-0005-0000-0000-0000B3020000}"/>
    <cellStyle name="SAPBEXHLevel2" xfId="692" xr:uid="{00000000-0005-0000-0000-0000B4020000}"/>
    <cellStyle name="SAPBEXHLevel2X" xfId="693" xr:uid="{00000000-0005-0000-0000-0000B5020000}"/>
    <cellStyle name="SAPBEXHLevel3" xfId="694" xr:uid="{00000000-0005-0000-0000-0000B6020000}"/>
    <cellStyle name="SAPBEXHLevel3X" xfId="695" xr:uid="{00000000-0005-0000-0000-0000B7020000}"/>
    <cellStyle name="SAPBEXinputData" xfId="696" xr:uid="{00000000-0005-0000-0000-0000B8020000}"/>
    <cellStyle name="SAPBEXItemHeader" xfId="697" xr:uid="{00000000-0005-0000-0000-0000B9020000}"/>
    <cellStyle name="SAPBEXresData" xfId="698" xr:uid="{00000000-0005-0000-0000-0000BA020000}"/>
    <cellStyle name="SAPBEXresDataEmph" xfId="699" xr:uid="{00000000-0005-0000-0000-0000BB020000}"/>
    <cellStyle name="SAPBEXresItem" xfId="700" xr:uid="{00000000-0005-0000-0000-0000BC020000}"/>
    <cellStyle name="SAPBEXresItemX" xfId="701" xr:uid="{00000000-0005-0000-0000-0000BD020000}"/>
    <cellStyle name="SAPBEXstdData" xfId="702" xr:uid="{00000000-0005-0000-0000-0000BE020000}"/>
    <cellStyle name="SAPBEXstdDataEmph" xfId="703" xr:uid="{00000000-0005-0000-0000-0000BF020000}"/>
    <cellStyle name="SAPBEXstdItem" xfId="704" xr:uid="{00000000-0005-0000-0000-0000C0020000}"/>
    <cellStyle name="SAPBEXstdItemX" xfId="705" xr:uid="{00000000-0005-0000-0000-0000C1020000}"/>
    <cellStyle name="SAPBEXtitle" xfId="706" xr:uid="{00000000-0005-0000-0000-0000C2020000}"/>
    <cellStyle name="SAPBEXunassignedItem" xfId="707" xr:uid="{00000000-0005-0000-0000-0000C3020000}"/>
    <cellStyle name="SAPBEXundefined" xfId="708" xr:uid="{00000000-0005-0000-0000-0000C4020000}"/>
    <cellStyle name="Sheet Title" xfId="709" xr:uid="{00000000-0005-0000-0000-0000C5020000}"/>
    <cellStyle name="style" xfId="710" xr:uid="{00000000-0005-0000-0000-0000C6020000}"/>
    <cellStyle name="Style 1" xfId="711" xr:uid="{00000000-0005-0000-0000-0000C7020000}"/>
    <cellStyle name="style1" xfId="712" xr:uid="{00000000-0005-0000-0000-0000C8020000}"/>
    <cellStyle name="style2" xfId="713" xr:uid="{00000000-0005-0000-0000-0000C9020000}"/>
    <cellStyle name="Subtotal" xfId="714" xr:uid="{00000000-0005-0000-0000-0000CA020000}"/>
    <cellStyle name="þ_x001d_ð &amp;ý&amp;†ýG_x0008_ X_x000a__x0007__x0001__x0001_" xfId="715" xr:uid="{00000000-0005-0000-0000-0000CB020000}"/>
    <cellStyle name="þ_x001d_ð &amp;ý&amp;†ýG_x0008_ X_x000a__x0007__x0001__x0001_ 2" xfId="716" xr:uid="{00000000-0005-0000-0000-0000CC020000}"/>
    <cellStyle name="þ_x001d_ð &amp;ý&amp;†ýG_x0008_ X_x000a__x0007__x0001__x0001_ 2 2" xfId="717" xr:uid="{00000000-0005-0000-0000-0000CD020000}"/>
    <cellStyle name="þ_x001d_ð &amp;ý&amp;†ýG_x0008_ X_x000a__x0007__x0001__x0001_ 3" xfId="718" xr:uid="{00000000-0005-0000-0000-0000CE020000}"/>
    <cellStyle name="þ_x001d_ð &amp;ý&amp;†ýG_x0008__x0009_X_x000a__x0007__x0001__x0001_" xfId="719" xr:uid="{00000000-0005-0000-0000-0000CF020000}"/>
    <cellStyle name="þ_x001d_ð &amp;ý&amp;†ýG_x0008__x0009_X_x000a__x0007__x0001__x0001_ 2" xfId="720" xr:uid="{00000000-0005-0000-0000-0000D0020000}"/>
    <cellStyle name="þ_x001d_ð&quot;_x000c_Býò_x000c_5ýU_x0001_e_x0005_¹,_x0007__x0001__x0001_" xfId="721" xr:uid="{00000000-0005-0000-0000-0000D1020000}"/>
    <cellStyle name="þ_x001d_ð&quot;_x000c_Býò_x000c_5ýU_x0001_e_x0005_¹,_x0007__x0001__x0001_ 2" xfId="722" xr:uid="{00000000-0005-0000-0000-0000D2020000}"/>
    <cellStyle name="þ_x001d_ð&quot;_x000c_Býò_x000c_5ýU_x0001_e_x0005_¹,_x0007__x0001__x0001_ 2 2" xfId="723" xr:uid="{00000000-0005-0000-0000-0000D3020000}"/>
    <cellStyle name="þ_x001d_ð&quot;_x000c_Býò_x000c_5ýU_x0001_e_x0005_¹,_x0007__x0001__x0001_ 3" xfId="724" xr:uid="{00000000-0005-0000-0000-0000D4020000}"/>
    <cellStyle name="Title 2" xfId="725" xr:uid="{00000000-0005-0000-0000-0000D5020000}"/>
    <cellStyle name="Title 2 2" xfId="726" xr:uid="{00000000-0005-0000-0000-0000D6020000}"/>
    <cellStyle name="Title 3" xfId="727" xr:uid="{00000000-0005-0000-0000-0000D7020000}"/>
    <cellStyle name="Title 4" xfId="728" xr:uid="{00000000-0005-0000-0000-0000D8020000}"/>
    <cellStyle name="Title 5" xfId="729" xr:uid="{00000000-0005-0000-0000-0000D9020000}"/>
    <cellStyle name="Total 2" xfId="730" xr:uid="{00000000-0005-0000-0000-0000DA020000}"/>
    <cellStyle name="Total 2 2" xfId="731" xr:uid="{00000000-0005-0000-0000-0000DB020000}"/>
    <cellStyle name="Total 2 3" xfId="732" xr:uid="{00000000-0005-0000-0000-0000DC020000}"/>
    <cellStyle name="Total 3" xfId="733" xr:uid="{00000000-0005-0000-0000-0000DD020000}"/>
    <cellStyle name="Total 4" xfId="734" xr:uid="{00000000-0005-0000-0000-0000DE020000}"/>
    <cellStyle name="Unp $,(2)" xfId="735" xr:uid="{00000000-0005-0000-0000-0000DF020000}"/>
    <cellStyle name="Unp Comma [0]" xfId="736" xr:uid="{00000000-0005-0000-0000-0000E0020000}"/>
    <cellStyle name="Unp comment" xfId="737" xr:uid="{00000000-0005-0000-0000-0000E1020000}"/>
    <cellStyle name="Unp Fixed (1)" xfId="738" xr:uid="{00000000-0005-0000-0000-0000E2020000}"/>
    <cellStyle name="Unp Fixed (2)" xfId="739" xr:uid="{00000000-0005-0000-0000-0000E3020000}"/>
    <cellStyle name="Unprotected" xfId="740" xr:uid="{00000000-0005-0000-0000-0000E4020000}"/>
    <cellStyle name="Warning Text 2" xfId="741" xr:uid="{00000000-0005-0000-0000-0000E5020000}"/>
    <cellStyle name="Warning Text 2 2" xfId="742" xr:uid="{00000000-0005-0000-0000-0000E6020000}"/>
    <cellStyle name="Warning Text 2 3" xfId="743" xr:uid="{00000000-0005-0000-0000-0000E7020000}"/>
    <cellStyle name="Warning Text 3" xfId="744" xr:uid="{00000000-0005-0000-0000-0000E8020000}"/>
    <cellStyle name="Warning Text 4" xfId="745" xr:uid="{00000000-0005-0000-0000-0000E9020000}"/>
    <cellStyle name="Warning Text 5" xfId="746" xr:uid="{00000000-0005-0000-0000-0000E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219075</xdr:rowOff>
    </xdr:to>
    <xdr:pic>
      <xdr:nvPicPr>
        <xdr:cNvPr id="1143" name="Picture 1">
          <a:extLst>
            <a:ext uri="{FF2B5EF4-FFF2-40B4-BE49-F238E27FC236}">
              <a16:creationId xmlns:a16="http://schemas.microsoft.com/office/drawing/2014/main" id="{6ED351F3-90A9-6166-6A2D-4AA30385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781050</xdr:colOff>
      <xdr:row>3</xdr:row>
      <xdr:rowOff>0</xdr:rowOff>
    </xdr:to>
    <xdr:pic>
      <xdr:nvPicPr>
        <xdr:cNvPr id="6251" name="Picture 1">
          <a:extLst>
            <a:ext uri="{FF2B5EF4-FFF2-40B4-BE49-F238E27FC236}">
              <a16:creationId xmlns:a16="http://schemas.microsoft.com/office/drawing/2014/main" id="{1D01D13A-0F5A-AFF3-0E6D-2F7A6F1F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647700</xdr:colOff>
      <xdr:row>3</xdr:row>
      <xdr:rowOff>38100</xdr:rowOff>
    </xdr:to>
    <xdr:pic>
      <xdr:nvPicPr>
        <xdr:cNvPr id="5337" name="Picture 1">
          <a:extLst>
            <a:ext uri="{FF2B5EF4-FFF2-40B4-BE49-F238E27FC236}">
              <a16:creationId xmlns:a16="http://schemas.microsoft.com/office/drawing/2014/main" id="{BD8C3205-04D1-0C56-5876-9C17AA3D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0</xdr:colOff>
      <xdr:row>3</xdr:row>
      <xdr:rowOff>104775</xdr:rowOff>
    </xdr:to>
    <xdr:pic>
      <xdr:nvPicPr>
        <xdr:cNvPr id="5338" name="Picture 1">
          <a:extLst>
            <a:ext uri="{FF2B5EF4-FFF2-40B4-BE49-F238E27FC236}">
              <a16:creationId xmlns:a16="http://schemas.microsoft.com/office/drawing/2014/main" id="{49860DE8-3F91-73D9-26F7-DA6797E1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809625</xdr:colOff>
      <xdr:row>3</xdr:row>
      <xdr:rowOff>180975</xdr:rowOff>
    </xdr:to>
    <xdr:pic>
      <xdr:nvPicPr>
        <xdr:cNvPr id="4313" name="Picture 1">
          <a:extLst>
            <a:ext uri="{FF2B5EF4-FFF2-40B4-BE49-F238E27FC236}">
              <a16:creationId xmlns:a16="http://schemas.microsoft.com/office/drawing/2014/main" id="{510F5DFA-521A-7534-48A3-E874FBFE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09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0</xdr:colOff>
      <xdr:row>3</xdr:row>
      <xdr:rowOff>104775</xdr:rowOff>
    </xdr:to>
    <xdr:pic>
      <xdr:nvPicPr>
        <xdr:cNvPr id="4314" name="Picture 1">
          <a:extLst>
            <a:ext uri="{FF2B5EF4-FFF2-40B4-BE49-F238E27FC236}">
              <a16:creationId xmlns:a16="http://schemas.microsoft.com/office/drawing/2014/main" id="{FB9C239D-E8F2-20BA-056C-DE9A606F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638175</xdr:colOff>
      <xdr:row>3</xdr:row>
      <xdr:rowOff>152400</xdr:rowOff>
    </xdr:to>
    <xdr:pic>
      <xdr:nvPicPr>
        <xdr:cNvPr id="3401" name="Picture 5">
          <a:extLst>
            <a:ext uri="{FF2B5EF4-FFF2-40B4-BE49-F238E27FC236}">
              <a16:creationId xmlns:a16="http://schemas.microsoft.com/office/drawing/2014/main" id="{AE80D7DF-41D9-1493-5BC6-55C053A1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638175</xdr:colOff>
      <xdr:row>3</xdr:row>
      <xdr:rowOff>152400</xdr:rowOff>
    </xdr:to>
    <xdr:pic>
      <xdr:nvPicPr>
        <xdr:cNvPr id="3402" name="Picture 6">
          <a:extLst>
            <a:ext uri="{FF2B5EF4-FFF2-40B4-BE49-F238E27FC236}">
              <a16:creationId xmlns:a16="http://schemas.microsoft.com/office/drawing/2014/main" id="{07D675CC-94E8-8B31-2F79-8E2AFA80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0</xdr:colOff>
      <xdr:row>3</xdr:row>
      <xdr:rowOff>104775</xdr:rowOff>
    </xdr:to>
    <xdr:pic>
      <xdr:nvPicPr>
        <xdr:cNvPr id="3403" name="Picture 1">
          <a:extLst>
            <a:ext uri="{FF2B5EF4-FFF2-40B4-BE49-F238E27FC236}">
              <a16:creationId xmlns:a16="http://schemas.microsoft.com/office/drawing/2014/main" id="{FCAF1E49-A4DB-E598-1C50-7572F3CB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799BC-678A-4C06-8382-BD04CAB4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57150</xdr:rowOff>
    </xdr:to>
    <xdr:pic>
      <xdr:nvPicPr>
        <xdr:cNvPr id="14346" name="Picture 1">
          <a:extLst>
            <a:ext uri="{FF2B5EF4-FFF2-40B4-BE49-F238E27FC236}">
              <a16:creationId xmlns:a16="http://schemas.microsoft.com/office/drawing/2014/main" id="{23D2E8B3-EBCC-05B6-279E-2A5D2B42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57150</xdr:rowOff>
    </xdr:to>
    <xdr:pic>
      <xdr:nvPicPr>
        <xdr:cNvPr id="13327" name="Picture 1">
          <a:extLst>
            <a:ext uri="{FF2B5EF4-FFF2-40B4-BE49-F238E27FC236}">
              <a16:creationId xmlns:a16="http://schemas.microsoft.com/office/drawing/2014/main" id="{38EDC292-2AA3-3E87-F0DF-7972A088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57150</xdr:rowOff>
    </xdr:to>
    <xdr:pic>
      <xdr:nvPicPr>
        <xdr:cNvPr id="12318" name="Picture 1">
          <a:extLst>
            <a:ext uri="{FF2B5EF4-FFF2-40B4-BE49-F238E27FC236}">
              <a16:creationId xmlns:a16="http://schemas.microsoft.com/office/drawing/2014/main" id="{C9D98D4A-1F36-885A-83B6-F00E37EC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57150</xdr:rowOff>
    </xdr:to>
    <xdr:pic>
      <xdr:nvPicPr>
        <xdr:cNvPr id="11316" name="Picture 1">
          <a:extLst>
            <a:ext uri="{FF2B5EF4-FFF2-40B4-BE49-F238E27FC236}">
              <a16:creationId xmlns:a16="http://schemas.microsoft.com/office/drawing/2014/main" id="{1949B9B0-6D4F-8C2C-41AC-A96EA959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714375</xdr:colOff>
      <xdr:row>3</xdr:row>
      <xdr:rowOff>152400</xdr:rowOff>
    </xdr:to>
    <xdr:pic>
      <xdr:nvPicPr>
        <xdr:cNvPr id="10307" name="Picture 1">
          <a:extLst>
            <a:ext uri="{FF2B5EF4-FFF2-40B4-BE49-F238E27FC236}">
              <a16:creationId xmlns:a16="http://schemas.microsoft.com/office/drawing/2014/main" id="{6991E3C5-CD83-86F4-2440-ADC29BAD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714375</xdr:colOff>
      <xdr:row>3</xdr:row>
      <xdr:rowOff>152400</xdr:rowOff>
    </xdr:to>
    <xdr:pic>
      <xdr:nvPicPr>
        <xdr:cNvPr id="9286" name="Picture 1">
          <a:extLst>
            <a:ext uri="{FF2B5EF4-FFF2-40B4-BE49-F238E27FC236}">
              <a16:creationId xmlns:a16="http://schemas.microsoft.com/office/drawing/2014/main" id="{2AAD6A95-074D-C3DC-A858-910D807C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781050</xdr:colOff>
      <xdr:row>3</xdr:row>
      <xdr:rowOff>123825</xdr:rowOff>
    </xdr:to>
    <xdr:pic>
      <xdr:nvPicPr>
        <xdr:cNvPr id="2169" name="Picture 1">
          <a:extLst>
            <a:ext uri="{FF2B5EF4-FFF2-40B4-BE49-F238E27FC236}">
              <a16:creationId xmlns:a16="http://schemas.microsoft.com/office/drawing/2014/main" id="{B8012D8C-13C8-31CC-A94C-22A21995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81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2"/>
  <sheetViews>
    <sheetView tabSelected="1" zoomScale="70" zoomScaleNormal="70" workbookViewId="0">
      <selection activeCell="AB24" sqref="AB24"/>
    </sheetView>
  </sheetViews>
  <sheetFormatPr defaultColWidth="28.85546875" defaultRowHeight="15"/>
  <cols>
    <col min="1" max="1" width="34.85546875" style="61" customWidth="1"/>
    <col min="2" max="2" width="14.7109375" style="58" customWidth="1"/>
    <col min="3" max="3" width="15.42578125" style="58" customWidth="1"/>
    <col min="4" max="18" width="14.7109375" style="58" customWidth="1"/>
    <col min="19" max="19" width="17.140625" style="58" bestFit="1" customWidth="1"/>
    <col min="20" max="20" width="17.28515625" style="58" bestFit="1" customWidth="1"/>
    <col min="21" max="21" width="15.28515625" style="58" customWidth="1"/>
    <col min="22" max="22" width="15.85546875" style="58" customWidth="1"/>
    <col min="23" max="23" width="15" style="58" bestFit="1" customWidth="1"/>
    <col min="24" max="24" width="16.85546875" style="58" customWidth="1"/>
    <col min="25" max="26" width="16.28515625" style="58" customWidth="1"/>
    <col min="27" max="255" width="8.85546875" style="58" customWidth="1"/>
    <col min="256" max="256" width="28.85546875" style="58" bestFit="1"/>
    <col min="257" max="16384" width="28.85546875" style="58"/>
  </cols>
  <sheetData>
    <row r="1" spans="1:26">
      <c r="A1" s="14"/>
    </row>
    <row r="2" spans="1:26">
      <c r="A2" s="15"/>
    </row>
    <row r="3" spans="1:26" ht="20.25">
      <c r="A3" s="59"/>
      <c r="E3" s="39" t="s">
        <v>0</v>
      </c>
    </row>
    <row r="5" spans="1:26" ht="20.25">
      <c r="A5" s="153" t="s">
        <v>1</v>
      </c>
      <c r="B5" s="154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60"/>
      <c r="P5" s="60"/>
      <c r="Q5" s="60"/>
      <c r="R5" s="60"/>
      <c r="S5" s="60"/>
    </row>
    <row r="6" spans="1:26" ht="18.75">
      <c r="A6" s="157" t="s">
        <v>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8.75">
      <c r="A7" s="155" t="s">
        <v>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0"/>
      <c r="Z7" s="150"/>
    </row>
    <row r="8" spans="1:26" s="99" customFormat="1" ht="21.75" customHeight="1">
      <c r="A8" s="32" t="s">
        <v>4</v>
      </c>
      <c r="B8" s="32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2" t="s">
        <v>15</v>
      </c>
      <c r="M8" s="32" t="s">
        <v>16</v>
      </c>
      <c r="N8" s="32" t="s">
        <v>17</v>
      </c>
      <c r="O8" s="32" t="s">
        <v>18</v>
      </c>
      <c r="P8" s="32" t="s">
        <v>19</v>
      </c>
      <c r="Q8" s="32" t="s">
        <v>20</v>
      </c>
      <c r="R8" s="32" t="s">
        <v>21</v>
      </c>
      <c r="S8" s="32" t="s">
        <v>22</v>
      </c>
      <c r="T8" s="32" t="str">
        <f>+'PT_Import_Val_2016-17'!B5</f>
        <v xml:space="preserve">2016-17 </v>
      </c>
      <c r="U8" s="115" t="str">
        <f>'PT_Import_Val_2017-18'!B5</f>
        <v>2017-18</v>
      </c>
      <c r="V8" s="115" t="s">
        <v>23</v>
      </c>
      <c r="W8" s="115" t="s">
        <v>24</v>
      </c>
      <c r="X8" s="115" t="s">
        <v>25</v>
      </c>
      <c r="Y8" s="115" t="s">
        <v>26</v>
      </c>
      <c r="Z8" s="115" t="s">
        <v>27</v>
      </c>
    </row>
    <row r="9" spans="1:26" s="16" customFormat="1" ht="15.75">
      <c r="A9" s="116" t="s">
        <v>28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8"/>
      <c r="Q9" s="18"/>
      <c r="R9" s="18"/>
      <c r="S9" s="18"/>
      <c r="T9" s="100"/>
      <c r="U9" s="100"/>
      <c r="V9" s="100"/>
      <c r="W9" s="52"/>
      <c r="X9" s="52"/>
      <c r="Y9" s="52"/>
      <c r="Z9" s="52"/>
    </row>
    <row r="10" spans="1:26" s="17" customFormat="1" ht="15.75">
      <c r="A10" s="117" t="s">
        <v>29</v>
      </c>
      <c r="B10" s="49">
        <v>3518</v>
      </c>
      <c r="C10" s="49">
        <v>9210</v>
      </c>
      <c r="D10" s="49">
        <v>14403</v>
      </c>
      <c r="E10" s="49">
        <v>12635</v>
      </c>
      <c r="F10" s="49">
        <v>15759</v>
      </c>
      <c r="G10" s="49">
        <v>18268</v>
      </c>
      <c r="H10" s="49">
        <v>25990</v>
      </c>
      <c r="I10" s="49">
        <v>38776</v>
      </c>
      <c r="J10" s="49">
        <v>48389</v>
      </c>
      <c r="K10" s="49">
        <v>67988</v>
      </c>
      <c r="L10" s="49">
        <v>76876</v>
      </c>
      <c r="M10" s="49">
        <v>79553</v>
      </c>
      <c r="N10" s="49">
        <v>100080</v>
      </c>
      <c r="O10" s="50">
        <f>+'PT_IMPORT_VAL$_H_2011-12'!N11</f>
        <v>139689.91595309786</v>
      </c>
      <c r="P10" s="51">
        <f>+'PT_IMPORT_VAL$_H_2012-13'!N11</f>
        <v>144293.11621430775</v>
      </c>
      <c r="Q10" s="51">
        <f>+'PT_IMPORT_VALUS$_H_2013-14'!N11</f>
        <v>142961.59028411983</v>
      </c>
      <c r="R10" s="51">
        <f>+'PT_IMPORT_VALUS$_2014-15'!N11</f>
        <v>112743.57979942759</v>
      </c>
      <c r="S10" s="51">
        <f>+'PT_IMPORT_VAL$_2015-16'!$N$11</f>
        <v>63972.3758832354</v>
      </c>
      <c r="T10" s="51">
        <f>+'PT_Import_Val_2016-17'!O10</f>
        <v>70196.061188561958</v>
      </c>
      <c r="U10" s="51">
        <f>'PT_Import_Val_2017-18'!O10</f>
        <v>87803.146195350273</v>
      </c>
      <c r="V10" s="51">
        <f>'PT_Import_Val_2018-19'!N11</f>
        <v>111914.6718858977</v>
      </c>
      <c r="W10" s="51">
        <f>'PT_Import_Val_2019-20'!N11</f>
        <v>101376.19315806715</v>
      </c>
      <c r="X10" s="51">
        <f>'PT_Import_Val_2020-21'!N11</f>
        <v>62248.046946401751</v>
      </c>
      <c r="Y10" s="51">
        <f>'PT_Import_Val_2021-22'!N11</f>
        <v>120675.15291795255</v>
      </c>
      <c r="Z10" s="51">
        <v>157597.08592471186</v>
      </c>
    </row>
    <row r="11" spans="1:26" s="16" customFormat="1" ht="15.75">
      <c r="A11" s="117" t="s">
        <v>30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0"/>
      <c r="P11" s="51"/>
      <c r="Q11" s="51"/>
      <c r="R11" s="51"/>
      <c r="S11" s="53"/>
      <c r="T11" s="48"/>
      <c r="U11" s="52"/>
      <c r="V11" s="52"/>
      <c r="W11" s="52"/>
      <c r="X11" s="52"/>
      <c r="Y11" s="52"/>
      <c r="Z11" s="52"/>
    </row>
    <row r="12" spans="1:26" s="16" customFormat="1">
      <c r="A12" s="113" t="s">
        <v>31</v>
      </c>
      <c r="B12" s="47">
        <v>300</v>
      </c>
      <c r="C12" s="47">
        <v>414</v>
      </c>
      <c r="D12" s="47">
        <v>291</v>
      </c>
      <c r="E12" s="47">
        <v>168</v>
      </c>
      <c r="F12" s="47">
        <v>388</v>
      </c>
      <c r="G12" s="47">
        <v>561</v>
      </c>
      <c r="H12" s="47">
        <v>998</v>
      </c>
      <c r="I12" s="47">
        <v>1575</v>
      </c>
      <c r="J12" s="47">
        <v>1276</v>
      </c>
      <c r="K12" s="47">
        <v>2163</v>
      </c>
      <c r="L12" s="47">
        <v>1733</v>
      </c>
      <c r="M12" s="47">
        <v>1767.1847205228223</v>
      </c>
      <c r="N12" s="47">
        <v>3469.171667167549</v>
      </c>
      <c r="O12" s="54">
        <f>+'PT_IMPORT_VAL$_H_2011-12'!N13</f>
        <v>5584.0221230848756</v>
      </c>
      <c r="P12" s="48">
        <f>+'PT_IMPORT_VAL$_H_2012-13'!N13</f>
        <v>5803.2922088265186</v>
      </c>
      <c r="Q12" s="48">
        <f>+'PT_IMPORT_VALUS$_H_2013-14'!N13</f>
        <v>6144.0163841063104</v>
      </c>
      <c r="R12" s="48">
        <f>+'PT_IMPORT_VALUS$_2014-15'!N13</f>
        <v>5954.7568501639953</v>
      </c>
      <c r="S12" s="48">
        <f>+'PT_IMPORT_VAL$_2015-16'!N13</f>
        <v>3921.7221296758644</v>
      </c>
      <c r="T12" s="48">
        <f>+'PT_Import_Val_2016-17'!O12</f>
        <v>4774.5941574400276</v>
      </c>
      <c r="U12" s="48">
        <f>'PT_Import_Val_2017-18'!O12</f>
        <v>5848.8456788354188</v>
      </c>
      <c r="V12" s="48">
        <f>'PT_Import_Val_2018-19'!N13</f>
        <v>7178.2319504224088</v>
      </c>
      <c r="W12" s="48">
        <f>'PT_Import_Val_2019-20'!N13</f>
        <v>7069.9862099290785</v>
      </c>
      <c r="X12" s="48">
        <f>'PT_Import_Val_2020-21'!N13</f>
        <v>7242.0044928286843</v>
      </c>
      <c r="Y12" s="48">
        <f>'PT_Import_Val_2021-22'!N13</f>
        <v>12235.208494811297</v>
      </c>
      <c r="Z12" s="48">
        <v>13340.118035949068</v>
      </c>
    </row>
    <row r="13" spans="1:26" s="16" customFormat="1">
      <c r="A13" s="118" t="s">
        <v>32</v>
      </c>
      <c r="B13" s="47">
        <v>45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114</v>
      </c>
      <c r="I13" s="47">
        <v>293</v>
      </c>
      <c r="J13" s="47">
        <v>290</v>
      </c>
      <c r="K13" s="47">
        <v>281</v>
      </c>
      <c r="L13" s="47">
        <v>352</v>
      </c>
      <c r="M13" s="47">
        <v>266.12710819</v>
      </c>
      <c r="N13" s="47">
        <v>1403.3623078590383</v>
      </c>
      <c r="O13" s="54">
        <f>+'PT_IMPORT_VAL$_H_2011-12'!N14</f>
        <v>716.13786708409998</v>
      </c>
      <c r="P13" s="48">
        <f>+'PT_IMPORT_VAL$_H_2012-13'!N14</f>
        <v>159.86164048000001</v>
      </c>
      <c r="Q13" s="48">
        <f>+'PT_IMPORT_VALUS$_H_2013-14'!N14</f>
        <v>247.544914898</v>
      </c>
      <c r="R13" s="48">
        <f>+'PT_IMPORT_VALUS$_2014-15'!N14</f>
        <v>375.45000287169267</v>
      </c>
      <c r="S13" s="48">
        <f>+'PT_IMPORT_VAL$_2015-16'!N14</f>
        <v>648.26479803225584</v>
      </c>
      <c r="T13" s="48">
        <f>+'PT_Import_Val_2016-17'!O13</f>
        <v>239.49099848513558</v>
      </c>
      <c r="U13" s="48">
        <f>'PT_Import_Val_2017-18'!O13</f>
        <v>90.872212700000006</v>
      </c>
      <c r="V13" s="48">
        <f>'PT_Import_Val_2018-19'!N14</f>
        <v>444.88044666593004</v>
      </c>
      <c r="W13" s="48">
        <f>'PT_Import_Val_2019-20'!N14</f>
        <v>1356.802612655918</v>
      </c>
      <c r="X13" s="48">
        <f>'PT_Import_Val_2020-21'!N14</f>
        <v>674.06121338081164</v>
      </c>
      <c r="Y13" s="48">
        <f>'PT_Import_Val_2021-22'!N14</f>
        <v>519.37121491032701</v>
      </c>
      <c r="Z13" s="48">
        <v>1001.2793602072007</v>
      </c>
    </row>
    <row r="14" spans="1:26" s="16" customFormat="1">
      <c r="A14" s="113" t="s">
        <v>33</v>
      </c>
      <c r="B14" s="47">
        <v>315</v>
      </c>
      <c r="C14" s="47">
        <v>452</v>
      </c>
      <c r="D14" s="47">
        <v>897</v>
      </c>
      <c r="E14" s="47">
        <v>724</v>
      </c>
      <c r="F14" s="47">
        <v>729</v>
      </c>
      <c r="G14" s="47">
        <v>626</v>
      </c>
      <c r="H14" s="47">
        <v>841</v>
      </c>
      <c r="I14" s="47">
        <v>1209</v>
      </c>
      <c r="J14" s="47">
        <v>3142</v>
      </c>
      <c r="K14" s="47">
        <v>4582</v>
      </c>
      <c r="L14" s="47">
        <v>3802</v>
      </c>
      <c r="M14" s="47">
        <v>1029.1056353073495</v>
      </c>
      <c r="N14" s="47">
        <v>1452.9948176127637</v>
      </c>
      <c r="O14" s="54">
        <f>+'PT_IMPORT_VAL$_H_2011-12'!N15</f>
        <v>2022.4442206506355</v>
      </c>
      <c r="P14" s="48">
        <f>+'PT_IMPORT_VAL$_H_2012-13'!N15</f>
        <v>1691.371584843828</v>
      </c>
      <c r="Q14" s="48">
        <f>+'PT_IMPORT_VALUS$_H_2013-14'!N15</f>
        <v>981.73819979405994</v>
      </c>
      <c r="R14" s="48">
        <f>+'PT_IMPORT_VALUS$_2014-15'!N15</f>
        <v>744.49111329824393</v>
      </c>
      <c r="S14" s="48">
        <f>+'PT_IMPORT_VAL$_2015-16'!N15</f>
        <v>1462.9304183299669</v>
      </c>
      <c r="T14" s="48">
        <f>+'PT_Import_Val_2016-17'!O14</f>
        <v>1239.7739999913238</v>
      </c>
      <c r="U14" s="48">
        <f>'PT_Import_Val_2017-18'!O14</f>
        <v>1260.6555783379247</v>
      </c>
      <c r="V14" s="48">
        <f>'PT_Import_Val_2018-19'!N15</f>
        <v>1390.560844106403</v>
      </c>
      <c r="W14" s="48">
        <f>'PT_Import_Val_2019-20'!N15</f>
        <v>941.03583435732742</v>
      </c>
      <c r="X14" s="48">
        <f>'PT_Import_Val_2020-21'!N15</f>
        <v>518.23223028663631</v>
      </c>
      <c r="Y14" s="48">
        <f>'PT_Import_Val_2021-22'!N15</f>
        <v>199.39040071820568</v>
      </c>
      <c r="Z14" s="48">
        <v>593.13535014312617</v>
      </c>
    </row>
    <row r="15" spans="1:26" s="16" customFormat="1">
      <c r="A15" s="113" t="s">
        <v>34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/>
      <c r="N15" s="47">
        <v>0</v>
      </c>
      <c r="O15" s="46">
        <v>0</v>
      </c>
      <c r="P15" s="48">
        <v>0</v>
      </c>
      <c r="Q15" s="48">
        <v>0</v>
      </c>
      <c r="R15" s="48">
        <f>+'PT_IMPORT_VALUS$_2014-15'!N16</f>
        <v>113.70392261029717</v>
      </c>
      <c r="S15" s="48">
        <f>+'PT_IMPORT_VAL$_2015-16'!N16</f>
        <v>135.31372393095577</v>
      </c>
      <c r="T15" s="48">
        <f>+'PT_Import_Val_2016-17'!O15</f>
        <v>163.3854190505034</v>
      </c>
      <c r="U15" s="48">
        <f>'PT_Import_Val_2017-18'!O15</f>
        <v>178.43667553096358</v>
      </c>
      <c r="V15" s="48">
        <f>'PT_Import_Val_2018-19'!N16</f>
        <v>199.98127113206476</v>
      </c>
      <c r="W15" s="48">
        <f>'PT_Import_Val_2019-20'!N16</f>
        <v>44.6678223680046</v>
      </c>
      <c r="X15" s="48">
        <f>'PT_Import_Val_2020-21'!N16</f>
        <v>1.1623911937510868E-3</v>
      </c>
      <c r="Y15" s="48">
        <f>'PT_Import_Val_2021-22'!N16</f>
        <v>0</v>
      </c>
      <c r="Z15" s="48">
        <v>2.0000000000000001E-4</v>
      </c>
    </row>
    <row r="16" spans="1:26" s="16" customFormat="1">
      <c r="A16" s="118" t="s">
        <v>35</v>
      </c>
      <c r="B16" s="47">
        <v>923</v>
      </c>
      <c r="C16" s="47">
        <v>1276</v>
      </c>
      <c r="D16" s="47">
        <v>521</v>
      </c>
      <c r="E16" s="47">
        <v>81</v>
      </c>
      <c r="F16" s="47">
        <v>166</v>
      </c>
      <c r="G16" s="47">
        <v>191</v>
      </c>
      <c r="H16" s="47">
        <v>98</v>
      </c>
      <c r="I16" s="47">
        <v>597</v>
      </c>
      <c r="J16" s="47">
        <v>933</v>
      </c>
      <c r="K16" s="47">
        <v>2072</v>
      </c>
      <c r="L16" s="47">
        <v>1486</v>
      </c>
      <c r="M16" s="47">
        <v>614.22716976000004</v>
      </c>
      <c r="N16" s="47">
        <v>1080.9680628828401</v>
      </c>
      <c r="O16" s="54">
        <f>+'PT_IMPORT_VAL$_H_2011-12'!N17</f>
        <v>596.83553668484001</v>
      </c>
      <c r="P16" s="48">
        <f>+'PT_IMPORT_VAL$_H_2012-13'!N17</f>
        <v>0</v>
      </c>
      <c r="Q16" s="48">
        <f>+'PT_IMPORT_VALUS$_H_2013-14'!N17</f>
        <v>0</v>
      </c>
      <c r="R16" s="48">
        <f>+'PT_IMPORT_VALUS$_2014-15'!N17</f>
        <v>28.813641259999997</v>
      </c>
      <c r="S16" s="48">
        <f>+'PT_IMPORT_VAL$_2015-16'!N17</f>
        <v>24.659992482564359</v>
      </c>
      <c r="T16" s="48">
        <f>+'PT_Import_Val_2016-17'!O16</f>
        <v>0</v>
      </c>
      <c r="U16" s="48">
        <f>'PT_Import_Val_2017-18'!O16</f>
        <v>0</v>
      </c>
      <c r="V16" s="48">
        <f>'PT_Import_Val_2018-19'!N17</f>
        <v>0</v>
      </c>
      <c r="W16" s="48">
        <f>'PT_Import_Val_2019-20'!N17</f>
        <v>0</v>
      </c>
      <c r="X16" s="48">
        <f>'PT_Import_Val_2020-21'!N17</f>
        <v>1.6261062073772581</v>
      </c>
      <c r="Y16" s="48">
        <f>'PT_Import_Val_2021-22'!N17</f>
        <v>0</v>
      </c>
      <c r="Z16" s="48">
        <v>0</v>
      </c>
    </row>
    <row r="17" spans="1:26" s="16" customFormat="1">
      <c r="A17" s="113" t="s">
        <v>36</v>
      </c>
      <c r="B17" s="47">
        <v>1134</v>
      </c>
      <c r="C17" s="47">
        <v>854</v>
      </c>
      <c r="D17" s="47">
        <v>0</v>
      </c>
      <c r="E17" s="47">
        <v>6</v>
      </c>
      <c r="F17" s="47">
        <v>24</v>
      </c>
      <c r="G17" s="47">
        <v>25</v>
      </c>
      <c r="H17" s="47">
        <v>361</v>
      </c>
      <c r="I17" s="47">
        <v>435</v>
      </c>
      <c r="J17" s="47">
        <v>589</v>
      </c>
      <c r="K17" s="47">
        <v>2265</v>
      </c>
      <c r="L17" s="47">
        <v>2198</v>
      </c>
      <c r="M17" s="47">
        <v>1331.5643755879901</v>
      </c>
      <c r="N17" s="47">
        <v>1505.063865988752</v>
      </c>
      <c r="O17" s="54">
        <f>+'PT_IMPORT_VAL$_H_2011-12'!N18</f>
        <v>1096.0359503879129</v>
      </c>
      <c r="P17" s="48">
        <f>+'PT_IMPORT_VAL$_H_2012-13'!N18</f>
        <v>506.88767158437946</v>
      </c>
      <c r="Q17" s="48">
        <f>+'PT_IMPORT_VALUS$_H_2013-14'!N18</f>
        <v>74.072632462271159</v>
      </c>
      <c r="R17" s="48">
        <f>+'PT_IMPORT_VALUS$_2014-15'!N18</f>
        <v>108.41536378841302</v>
      </c>
      <c r="S17" s="48">
        <f>+'PT_IMPORT_VAL$_2015-16'!N18</f>
        <v>91.621161311584459</v>
      </c>
      <c r="T17" s="48">
        <f>+'PT_Import_Val_2016-17'!O17</f>
        <v>438.2633324942048</v>
      </c>
      <c r="U17" s="48">
        <f>'PT_Import_Val_2017-18'!O17</f>
        <v>659.50823950067695</v>
      </c>
      <c r="V17" s="48">
        <f>'PT_Import_Val_2018-19'!N18</f>
        <v>360.45934024611779</v>
      </c>
      <c r="W17" s="48">
        <f>'PT_Import_Val_2019-20'!N18</f>
        <v>1632.3766181578831</v>
      </c>
      <c r="X17" s="48">
        <f>'PT_Import_Val_2020-21'!N18</f>
        <v>265.29910541286171</v>
      </c>
      <c r="Y17" s="48">
        <f>'PT_Import_Val_2021-22'!N18</f>
        <v>33.859000000000002</v>
      </c>
      <c r="Z17" s="48">
        <v>460.18960670400014</v>
      </c>
    </row>
    <row r="18" spans="1:26" s="16" customFormat="1">
      <c r="A18" s="113" t="s">
        <v>37</v>
      </c>
      <c r="B18" s="47">
        <v>35</v>
      </c>
      <c r="C18" s="47">
        <v>68</v>
      </c>
      <c r="D18" s="47">
        <v>123</v>
      </c>
      <c r="E18" s="47">
        <v>123</v>
      </c>
      <c r="F18" s="47">
        <v>108</v>
      </c>
      <c r="G18" s="47">
        <v>213</v>
      </c>
      <c r="H18" s="47">
        <v>215</v>
      </c>
      <c r="I18" s="47">
        <v>661</v>
      </c>
      <c r="J18" s="47">
        <v>748</v>
      </c>
      <c r="K18" s="47">
        <v>844</v>
      </c>
      <c r="L18" s="47">
        <v>988</v>
      </c>
      <c r="M18" s="47">
        <v>732.67093771265377</v>
      </c>
      <c r="N18" s="47">
        <v>854.70487249999996</v>
      </c>
      <c r="O18" s="54">
        <f>+'PT_IMPORT_VAL$_H_2011-12'!N19</f>
        <v>1707.5715465726585</v>
      </c>
      <c r="P18" s="48">
        <f>+'PT_IMPORT_VAL$_H_2012-13'!N19</f>
        <v>2067.5304136646118</v>
      </c>
      <c r="Q18" s="48">
        <f>+'PT_IMPORT_VALUS$_H_2013-14'!N19</f>
        <v>2121.5846820122642</v>
      </c>
      <c r="R18" s="48">
        <f>+'PT_IMPORT_VALUS$_2014-15'!N19</f>
        <v>2067.206530721799</v>
      </c>
      <c r="S18" s="48">
        <f>+'PT_IMPORT_VAL$_2015-16'!N19</f>
        <v>1438.8749503907136</v>
      </c>
      <c r="T18" s="48">
        <f>+'PT_Import_Val_2016-17'!O18</f>
        <v>1275.6037482448257</v>
      </c>
      <c r="U18" s="48">
        <f>'PT_Import_Val_2017-18'!O18</f>
        <v>1860.1071825890219</v>
      </c>
      <c r="V18" s="48">
        <f>'PT_Import_Val_2018-19'!N19</f>
        <v>1909.5383400330268</v>
      </c>
      <c r="W18" s="48">
        <f>'PT_Import_Val_2019-20'!N19</f>
        <v>1672.9277931672727</v>
      </c>
      <c r="X18" s="48">
        <f>'PT_Import_Val_2020-21'!N19</f>
        <v>1647.3661163855172</v>
      </c>
      <c r="Y18" s="48">
        <f>'PT_Import_Val_2021-22'!N19</f>
        <v>2641.9828697594198</v>
      </c>
      <c r="Z18" s="48">
        <v>2301.0022062422959</v>
      </c>
    </row>
    <row r="19" spans="1:26" s="16" customFormat="1">
      <c r="A19" s="113" t="s">
        <v>38</v>
      </c>
      <c r="B19" s="47">
        <v>142</v>
      </c>
      <c r="C19" s="47">
        <v>199</v>
      </c>
      <c r="D19" s="47">
        <v>286</v>
      </c>
      <c r="E19" s="47">
        <v>306</v>
      </c>
      <c r="F19" s="47">
        <v>403</v>
      </c>
      <c r="G19" s="47">
        <v>337</v>
      </c>
      <c r="H19" s="47">
        <v>374</v>
      </c>
      <c r="I19" s="47">
        <v>685</v>
      </c>
      <c r="J19" s="47">
        <v>1142</v>
      </c>
      <c r="K19" s="47">
        <v>1861</v>
      </c>
      <c r="L19" s="47">
        <v>1748</v>
      </c>
      <c r="M19" s="47">
        <v>405.54543567673647</v>
      </c>
      <c r="N19" s="47">
        <v>527.1804106946006</v>
      </c>
      <c r="O19" s="54">
        <f>+'PT_IMPORT_VAL$_H_2011-12'!N20</f>
        <v>911.7899701577154</v>
      </c>
      <c r="P19" s="48">
        <f>+'PT_IMPORT_VAL$_H_2012-13'!N20</f>
        <v>777.60723238632545</v>
      </c>
      <c r="Q19" s="48">
        <f>+'PT_IMPORT_VALUS$_H_2013-14'!N20</f>
        <v>942.13115551134251</v>
      </c>
      <c r="R19" s="48">
        <f>+'PT_IMPORT_VALUS$_2014-15'!N20</f>
        <v>598.7481803244541</v>
      </c>
      <c r="S19" s="48">
        <f>+'PT_IMPORT_VAL$_2015-16'!N20</f>
        <v>363.39129629987599</v>
      </c>
      <c r="T19" s="48">
        <f>+'PT_Import_Val_2016-17'!O19</f>
        <v>273.4233823066175</v>
      </c>
      <c r="U19" s="48">
        <f>'PT_Import_Val_2017-18'!O19</f>
        <v>499.38451530465846</v>
      </c>
      <c r="V19" s="48">
        <f>'PT_Import_Val_2018-19'!N20</f>
        <v>696.48878490831237</v>
      </c>
      <c r="W19" s="48">
        <f>'PT_Import_Val_2019-20'!N20</f>
        <v>1649.7756857300863</v>
      </c>
      <c r="X19" s="48">
        <f>'PT_Import_Val_2020-21'!N20</f>
        <v>1935.8259865585921</v>
      </c>
      <c r="Y19" s="48">
        <f>'PT_Import_Val_2021-22'!N20</f>
        <v>4379.0845994656938</v>
      </c>
      <c r="Z19" s="48">
        <v>4202.3134455823856</v>
      </c>
    </row>
    <row r="20" spans="1:26" s="16" customFormat="1">
      <c r="A20" s="113" t="s">
        <v>39</v>
      </c>
      <c r="B20" s="47">
        <v>0</v>
      </c>
      <c r="C20" s="47">
        <v>0</v>
      </c>
      <c r="D20" s="47">
        <v>0</v>
      </c>
      <c r="E20" s="47">
        <v>1</v>
      </c>
      <c r="F20" s="47">
        <v>0</v>
      </c>
      <c r="G20" s="47">
        <v>1</v>
      </c>
      <c r="H20" s="47">
        <v>4</v>
      </c>
      <c r="I20" s="47">
        <v>5</v>
      </c>
      <c r="J20" s="47">
        <v>4</v>
      </c>
      <c r="K20" s="47">
        <v>13</v>
      </c>
      <c r="L20" s="47">
        <v>43.021999999999998</v>
      </c>
      <c r="M20" s="47">
        <v>28.920326302702058</v>
      </c>
      <c r="N20" s="47">
        <v>43.495004122493356</v>
      </c>
      <c r="O20" s="54">
        <f>+'PT_IMPORT_VAL$_H_2011-12'!N21</f>
        <v>40.240201769357796</v>
      </c>
      <c r="P20" s="48">
        <f>+'PT_IMPORT_VAL$_H_2012-13'!N21</f>
        <v>49.799675050618482</v>
      </c>
      <c r="Q20" s="48">
        <f>+'PT_IMPORT_VALUS$_H_2013-14'!N21</f>
        <v>132.43755717117025</v>
      </c>
      <c r="R20" s="48">
        <f>+'PT_IMPORT_VALUS$_2014-15'!N21</f>
        <v>261.51722981432334</v>
      </c>
      <c r="S20" s="48">
        <f>+'PT_IMPORT_VAL$_2015-16'!N21</f>
        <v>278.89057428757826</v>
      </c>
      <c r="T20" s="48">
        <f>+'PT_Import_Val_2016-17'!O20</f>
        <v>242.413813637705</v>
      </c>
      <c r="U20" s="48">
        <f>'PT_Import_Val_2017-18'!O20</f>
        <v>293.24163863466902</v>
      </c>
      <c r="V20" s="48">
        <f>'PT_Import_Val_2018-19'!N21</f>
        <v>309.13012355962155</v>
      </c>
      <c r="W20" s="48">
        <f>'PT_Import_Val_2019-20'!N21</f>
        <v>509.73769464811551</v>
      </c>
      <c r="X20" s="48">
        <f>'PT_Import_Val_2020-21'!N21</f>
        <v>586.40174020197924</v>
      </c>
      <c r="Y20" s="48">
        <f>'PT_Import_Val_2021-22'!N21</f>
        <v>1028.5627270099999</v>
      </c>
      <c r="Z20" s="48">
        <v>1231.1816000000001</v>
      </c>
    </row>
    <row r="21" spans="1:26" s="16" customFormat="1" ht="18.75">
      <c r="A21" s="119" t="s">
        <v>40</v>
      </c>
      <c r="B21" s="47">
        <v>1</v>
      </c>
      <c r="C21" s="47">
        <v>1</v>
      </c>
      <c r="D21" s="47">
        <v>524</v>
      </c>
      <c r="E21" s="47">
        <v>102</v>
      </c>
      <c r="F21" s="47">
        <v>4</v>
      </c>
      <c r="G21" s="47">
        <v>160</v>
      </c>
      <c r="H21" s="47">
        <v>273</v>
      </c>
      <c r="I21" s="47">
        <v>842</v>
      </c>
      <c r="J21" s="47">
        <v>944</v>
      </c>
      <c r="K21" s="47">
        <v>1045</v>
      </c>
      <c r="L21" s="47">
        <v>1207</v>
      </c>
      <c r="M21" s="47">
        <v>912.25608629881572</v>
      </c>
      <c r="N21" s="47">
        <v>1731.3884406014422</v>
      </c>
      <c r="O21" s="54">
        <f>+'PT_IMPORT_VAL$_H_2011-12'!N22</f>
        <v>1513.7227101124622</v>
      </c>
      <c r="P21" s="48">
        <f>+'PT_IMPORT_VAL$_H_2012-13'!N22</f>
        <v>1533.6298487006113</v>
      </c>
      <c r="Q21" s="48">
        <f>+'PT_IMPORT_VALUS$_H_2013-14'!N22</f>
        <v>1822.2734837230971</v>
      </c>
      <c r="R21" s="48">
        <f>+'PT_IMPORT_VALUS$_2014-15'!N22</f>
        <v>1884.881447367349</v>
      </c>
      <c r="S21" s="48">
        <f>+'PT_IMPORT_VAL$_2015-16'!N22</f>
        <v>1586.4006867512987</v>
      </c>
      <c r="T21" s="48">
        <f>+'PT_Import_Val_2016-17'!O21</f>
        <v>1966.82270177943</v>
      </c>
      <c r="U21" s="48">
        <f>'PT_Import_Val_2017-18'!O21</f>
        <v>2945.9145870634566</v>
      </c>
      <c r="V21" s="48">
        <f>'PT_Import_Val_2018-19'!N22</f>
        <v>3851.518722223142</v>
      </c>
      <c r="W21" s="48">
        <f>'PT_Import_Val_2019-20'!N22</f>
        <v>2811.3683584382566</v>
      </c>
      <c r="X21" s="48">
        <f>'PT_Import_Val_2020-21'!N22+'PT_Import_Val_2020-21'!N23</f>
        <v>1899.4166687942222</v>
      </c>
      <c r="Y21" s="48">
        <f>'PT_Import_Val_2021-22'!N22+'PT_Import_Val_2021-22'!N23</f>
        <v>2618.12393049616</v>
      </c>
      <c r="Z21" s="48">
        <v>3661.9428050653901</v>
      </c>
    </row>
    <row r="22" spans="1:26" s="17" customFormat="1" ht="15.75">
      <c r="A22" s="120" t="s">
        <v>41</v>
      </c>
      <c r="B22" s="55">
        <f t="shared" ref="B22:W22" si="0">SUM(B12:B21)</f>
        <v>2895</v>
      </c>
      <c r="C22" s="55">
        <f t="shared" si="0"/>
        <v>3264</v>
      </c>
      <c r="D22" s="55">
        <f t="shared" si="0"/>
        <v>2642</v>
      </c>
      <c r="E22" s="55">
        <f t="shared" si="0"/>
        <v>1511</v>
      </c>
      <c r="F22" s="55">
        <f t="shared" si="0"/>
        <v>1822</v>
      </c>
      <c r="G22" s="55">
        <f t="shared" si="0"/>
        <v>2114</v>
      </c>
      <c r="H22" s="55">
        <f t="shared" si="0"/>
        <v>3278</v>
      </c>
      <c r="I22" s="55">
        <f t="shared" si="0"/>
        <v>6302</v>
      </c>
      <c r="J22" s="55">
        <f t="shared" si="0"/>
        <v>9068</v>
      </c>
      <c r="K22" s="55">
        <f t="shared" si="0"/>
        <v>15126</v>
      </c>
      <c r="L22" s="55">
        <f t="shared" si="0"/>
        <v>13557.022000000001</v>
      </c>
      <c r="M22" s="55">
        <f t="shared" si="0"/>
        <v>7087.6017953590699</v>
      </c>
      <c r="N22" s="55">
        <f t="shared" si="0"/>
        <v>12068.329449429479</v>
      </c>
      <c r="O22" s="55">
        <f t="shared" si="0"/>
        <v>14188.800126504559</v>
      </c>
      <c r="P22" s="55">
        <f t="shared" si="0"/>
        <v>12589.980275536895</v>
      </c>
      <c r="Q22" s="55">
        <f t="shared" si="0"/>
        <v>12465.799009678514</v>
      </c>
      <c r="R22" s="55">
        <f t="shared" si="0"/>
        <v>12137.984282220566</v>
      </c>
      <c r="S22" s="55">
        <f t="shared" si="0"/>
        <v>9952.0697314926565</v>
      </c>
      <c r="T22" s="55">
        <f t="shared" si="0"/>
        <v>10613.771553429773</v>
      </c>
      <c r="U22" s="55">
        <f t="shared" si="0"/>
        <v>13636.966308496789</v>
      </c>
      <c r="V22" s="55">
        <f t="shared" si="0"/>
        <v>16340.789823297026</v>
      </c>
      <c r="W22" s="55">
        <f t="shared" si="0"/>
        <v>17688.678629451944</v>
      </c>
      <c r="X22" s="55">
        <f>SUM(X12:X21)</f>
        <v>14770.234822447876</v>
      </c>
      <c r="Y22" s="55">
        <f>SUM(Y12:Y21)</f>
        <v>23655.583237171104</v>
      </c>
      <c r="Z22" s="55">
        <f>SUM(Z12:Z21)</f>
        <v>26791.162609893468</v>
      </c>
    </row>
    <row r="23" spans="1:26" s="16" customForma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42"/>
      <c r="P23" s="52"/>
      <c r="Q23" s="52"/>
      <c r="R23" s="51"/>
      <c r="S23" s="53"/>
      <c r="T23" s="55"/>
      <c r="U23" s="52"/>
      <c r="V23" s="52"/>
      <c r="W23" s="52"/>
      <c r="X23" s="52"/>
      <c r="Y23" s="52"/>
      <c r="Z23" s="52"/>
    </row>
    <row r="24" spans="1:26" s="17" customFormat="1" ht="14.25">
      <c r="A24" s="53" t="s">
        <v>42</v>
      </c>
      <c r="B24" s="55">
        <f t="shared" ref="B24:W24" si="1">+B10+B22</f>
        <v>6413</v>
      </c>
      <c r="C24" s="55">
        <f t="shared" si="1"/>
        <v>12474</v>
      </c>
      <c r="D24" s="55">
        <f t="shared" si="1"/>
        <v>17045</v>
      </c>
      <c r="E24" s="55">
        <f t="shared" si="1"/>
        <v>14146</v>
      </c>
      <c r="F24" s="55">
        <f t="shared" si="1"/>
        <v>17581</v>
      </c>
      <c r="G24" s="55">
        <f t="shared" si="1"/>
        <v>20382</v>
      </c>
      <c r="H24" s="55">
        <f>+H10+H22</f>
        <v>29268</v>
      </c>
      <c r="I24" s="55">
        <f t="shared" si="1"/>
        <v>45078</v>
      </c>
      <c r="J24" s="55">
        <f t="shared" si="1"/>
        <v>57457</v>
      </c>
      <c r="K24" s="55">
        <f t="shared" si="1"/>
        <v>83114</v>
      </c>
      <c r="L24" s="55">
        <f t="shared" si="1"/>
        <v>90433.021999999997</v>
      </c>
      <c r="M24" s="55">
        <f t="shared" si="1"/>
        <v>86640.601795359064</v>
      </c>
      <c r="N24" s="55">
        <f t="shared" si="1"/>
        <v>112148.32944942948</v>
      </c>
      <c r="O24" s="55">
        <f t="shared" si="1"/>
        <v>153878.71607960243</v>
      </c>
      <c r="P24" s="55">
        <f t="shared" si="1"/>
        <v>156883.09648984464</v>
      </c>
      <c r="Q24" s="55">
        <f t="shared" si="1"/>
        <v>155427.38929379833</v>
      </c>
      <c r="R24" s="55">
        <f t="shared" si="1"/>
        <v>124881.56408164816</v>
      </c>
      <c r="S24" s="55">
        <f t="shared" si="1"/>
        <v>73924.445614728058</v>
      </c>
      <c r="T24" s="55">
        <f t="shared" si="1"/>
        <v>80809.832741991733</v>
      </c>
      <c r="U24" s="55">
        <f t="shared" si="1"/>
        <v>101440.11250384706</v>
      </c>
      <c r="V24" s="55">
        <f t="shared" si="1"/>
        <v>128255.46170919473</v>
      </c>
      <c r="W24" s="55">
        <f t="shared" si="1"/>
        <v>119064.87178751909</v>
      </c>
      <c r="X24" s="55">
        <f>+X10+X22</f>
        <v>77018.281768849629</v>
      </c>
      <c r="Y24" s="55">
        <f>+Y10+Y22</f>
        <v>144330.73615512365</v>
      </c>
      <c r="Z24" s="55">
        <f>+Z10+Z22</f>
        <v>184388.24853460534</v>
      </c>
    </row>
    <row r="25" spans="1:26" s="16" customFormat="1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2"/>
      <c r="P25" s="52"/>
      <c r="Q25" s="52"/>
      <c r="R25" s="55"/>
      <c r="S25" s="53"/>
      <c r="T25" s="48"/>
      <c r="U25" s="52"/>
      <c r="V25" s="52"/>
      <c r="W25" s="52"/>
      <c r="X25" s="52"/>
      <c r="Y25" s="52"/>
      <c r="Z25" s="52"/>
    </row>
    <row r="26" spans="1:26" s="16" customFormat="1" ht="15.75">
      <c r="A26" s="122" t="s">
        <v>43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0"/>
      <c r="P26" s="52"/>
      <c r="Q26" s="52"/>
      <c r="R26" s="51"/>
      <c r="S26" s="53"/>
      <c r="T26" s="48"/>
      <c r="U26" s="52"/>
      <c r="V26" s="52"/>
      <c r="W26" s="52"/>
      <c r="X26" s="52"/>
      <c r="Y26" s="52"/>
      <c r="Z26" s="52"/>
    </row>
    <row r="27" spans="1:26" s="16" customFormat="1">
      <c r="A27" s="123" t="s">
        <v>31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69</v>
      </c>
      <c r="I27" s="47">
        <v>37</v>
      </c>
      <c r="J27" s="47">
        <v>75</v>
      </c>
      <c r="K27" s="47">
        <v>99</v>
      </c>
      <c r="L27" s="47">
        <v>97</v>
      </c>
      <c r="M27" s="47">
        <v>104</v>
      </c>
      <c r="N27" s="47">
        <v>151</v>
      </c>
      <c r="O27" s="54">
        <f>+'PT_IMPORT_VAL$_H_2011-12'!N26</f>
        <v>195.03530561833367</v>
      </c>
      <c r="P27" s="48">
        <f>+'PT_IMPORT_VAL$_H_2012-13'!N26</f>
        <v>235.95505044836375</v>
      </c>
      <c r="Q27" s="48">
        <f>+'PT_IMPORT_VALUS$_H_2013-14'!N26</f>
        <v>259.57026365110943</v>
      </c>
      <c r="R27" s="48">
        <f>+'PT_IMPORT_VALUS$_2014-15'!N26</f>
        <v>235.74397532427042</v>
      </c>
      <c r="S27" s="48">
        <f>+'PT_IMPORT_VAL$_2015-16'!N26</f>
        <v>119.53332634035912</v>
      </c>
      <c r="T27" s="48">
        <f>+'PT_Import_Val_2016-17'!O25</f>
        <v>172.90567163677923</v>
      </c>
      <c r="U27" s="48">
        <f>'PT_Import_Val_2017-18'!O25</f>
        <v>231.16793931631989</v>
      </c>
      <c r="V27" s="48">
        <f>'PT_Import_Val_2018-19'!N26</f>
        <v>282.75007703426695</v>
      </c>
      <c r="W27" s="48">
        <f>'PT_Import_Val_2019-20'!N26</f>
        <v>276.98938252240646</v>
      </c>
      <c r="X27" s="48">
        <f>'PT_Import_Val_2020-21'!N27</f>
        <v>240.94674960861863</v>
      </c>
      <c r="Y27" s="48">
        <f>'PT_Import_Val_2021-22'!N27</f>
        <v>430.13426562601887</v>
      </c>
      <c r="Z27" s="48">
        <v>481.46212951765074</v>
      </c>
    </row>
    <row r="28" spans="1:26" s="16" customFormat="1">
      <c r="A28" s="124" t="s">
        <v>44</v>
      </c>
      <c r="B28" s="47">
        <v>0</v>
      </c>
      <c r="C28" s="47">
        <v>32</v>
      </c>
      <c r="D28" s="47">
        <v>315</v>
      </c>
      <c r="E28" s="47">
        <v>538</v>
      </c>
      <c r="F28" s="47">
        <v>623</v>
      </c>
      <c r="G28" s="47">
        <v>876</v>
      </c>
      <c r="H28" s="47">
        <v>1251</v>
      </c>
      <c r="I28" s="47">
        <v>1314</v>
      </c>
      <c r="J28" s="47">
        <v>2252</v>
      </c>
      <c r="K28" s="47">
        <v>3392</v>
      </c>
      <c r="L28" s="47">
        <v>4008</v>
      </c>
      <c r="M28" s="47">
        <v>6650</v>
      </c>
      <c r="N28" s="47">
        <v>10861</v>
      </c>
      <c r="O28" s="54">
        <f>+'PT_IMPORT_VAL$_H_2011-12'!N27</f>
        <v>15477.818764489561</v>
      </c>
      <c r="P28" s="48">
        <f>+'PT_IMPORT_VAL$_H_2012-13'!N27</f>
        <v>17528.218484090427</v>
      </c>
      <c r="Q28" s="48">
        <f>+'PT_IMPORT_VALUS$_H_2013-14'!N27</f>
        <v>15397.214525224237</v>
      </c>
      <c r="R28" s="48">
        <f>+'PT_IMPORT_VALUS$_2014-15'!N27</f>
        <v>13453.878054115043</v>
      </c>
      <c r="S28" s="48">
        <f>+'PT_IMPORT_VAL$_2015-16'!N27</f>
        <v>9119.540058546494</v>
      </c>
      <c r="T28" s="48">
        <f>+'PT_Import_Val_2016-17'!O26</f>
        <v>7895.4941428247657</v>
      </c>
      <c r="U28" s="48">
        <f>'PT_Import_Val_2017-18'!O26</f>
        <v>8464.4876139319822</v>
      </c>
      <c r="V28" s="48">
        <f>'PT_Import_Val_2018-19'!N27</f>
        <v>8641.1336783449187</v>
      </c>
      <c r="W28" s="48">
        <f>'PT_Import_Val_2019-20'!N27</f>
        <v>7707.5090106905081</v>
      </c>
      <c r="X28" s="48">
        <f>'PT_Import_Val_2020-21'!N28</f>
        <v>4976.5550865880332</v>
      </c>
      <c r="Y28" s="48">
        <f>'PT_Import_Val_2021-22'!N28</f>
        <v>10879.028335677373</v>
      </c>
      <c r="Z28" s="48">
        <v>12828.574156081073</v>
      </c>
    </row>
    <row r="29" spans="1:26" s="16" customFormat="1">
      <c r="A29" s="123" t="s">
        <v>45</v>
      </c>
      <c r="B29" s="47">
        <v>86</v>
      </c>
      <c r="C29" s="47">
        <v>120</v>
      </c>
      <c r="D29" s="47">
        <v>715</v>
      </c>
      <c r="E29" s="47">
        <v>479</v>
      </c>
      <c r="F29" s="47">
        <v>485</v>
      </c>
      <c r="G29" s="47">
        <v>577</v>
      </c>
      <c r="H29" s="47">
        <v>1123</v>
      </c>
      <c r="I29" s="47">
        <v>2426</v>
      </c>
      <c r="J29" s="47">
        <v>4741</v>
      </c>
      <c r="K29" s="47">
        <v>6791</v>
      </c>
      <c r="L29" s="47">
        <v>5643</v>
      </c>
      <c r="M29" s="47">
        <v>6419</v>
      </c>
      <c r="N29" s="47">
        <v>8161</v>
      </c>
      <c r="O29" s="54">
        <f>+'PT_IMPORT_VAL$_H_2011-12'!N28</f>
        <v>9482.1125409148117</v>
      </c>
      <c r="P29" s="48">
        <f>+'PT_IMPORT_VAL$_H_2012-13'!N28</f>
        <v>7991.7216112835831</v>
      </c>
      <c r="Q29" s="48">
        <f>+'PT_IMPORT_VALUS$_H_2013-14'!N28</f>
        <v>7583.672222197486</v>
      </c>
      <c r="R29" s="48">
        <f>+'PT_IMPORT_VALUS$_2014-15'!N28</f>
        <v>5176.2248378140766</v>
      </c>
      <c r="S29" s="48">
        <f>+'PT_IMPORT_VAL$_2015-16'!N28</f>
        <v>3070.8717188486935</v>
      </c>
      <c r="T29" s="48">
        <f>+'PT_Import_Val_2016-17'!O27</f>
        <v>3666.0795585332803</v>
      </c>
      <c r="U29" s="48">
        <f>'PT_Import_Val_2017-18'!O27</f>
        <v>4504.6418270447102</v>
      </c>
      <c r="V29" s="48">
        <f>'PT_Import_Val_2018-19'!N28</f>
        <v>4137.045294861301</v>
      </c>
      <c r="W29" s="48">
        <f>'PT_Import_Val_2019-20'!N28</f>
        <v>4438.9956800330856</v>
      </c>
      <c r="X29" s="48">
        <f>'PT_Import_Val_2020-21'!N29</f>
        <v>2530.1087391342376</v>
      </c>
      <c r="Y29" s="48">
        <f>'PT_Import_Val_2021-22'!N29</f>
        <v>4983.8937526903164</v>
      </c>
      <c r="Z29" s="48">
        <v>4184.1401748076787</v>
      </c>
    </row>
    <row r="30" spans="1:26" s="16" customFormat="1">
      <c r="A30" s="123" t="s">
        <v>46</v>
      </c>
      <c r="B30" s="47">
        <v>0</v>
      </c>
      <c r="C30" s="47">
        <v>0</v>
      </c>
      <c r="D30" s="47">
        <v>38</v>
      </c>
      <c r="E30" s="47">
        <v>36</v>
      </c>
      <c r="F30" s="47">
        <v>169</v>
      </c>
      <c r="G30" s="47">
        <v>427</v>
      </c>
      <c r="H30" s="47">
        <v>991</v>
      </c>
      <c r="I30" s="47">
        <v>1588</v>
      </c>
      <c r="J30" s="47">
        <v>2264</v>
      </c>
      <c r="K30" s="47">
        <v>3376</v>
      </c>
      <c r="L30" s="47">
        <v>2999</v>
      </c>
      <c r="M30" s="47">
        <v>2824</v>
      </c>
      <c r="N30" s="47">
        <v>3546</v>
      </c>
      <c r="O30" s="54">
        <f>+'PT_IMPORT_VAL$_H_2011-12'!N29</f>
        <v>4568.3114115735852</v>
      </c>
      <c r="P30" s="48">
        <f>+'PT_IMPORT_VAL$_H_2012-13'!N29</f>
        <v>4644.5557377613295</v>
      </c>
      <c r="Q30" s="48">
        <f>+'PT_IMPORT_VALUS$_H_2013-14'!N29</f>
        <v>5487.0023343632647</v>
      </c>
      <c r="R30" s="48">
        <f>+'PT_IMPORT_VALUS$_2014-15'!N29</f>
        <v>4155.3917912999232</v>
      </c>
      <c r="S30" s="48">
        <f>+'PT_IMPORT_VAL$_2015-16'!N29</f>
        <v>2439.7655190827395</v>
      </c>
      <c r="T30" s="48">
        <f>+'PT_Import_Val_2016-17'!O28</f>
        <v>3323.9503708304364</v>
      </c>
      <c r="U30" s="48">
        <f>'PT_Import_Val_2017-18'!O28</f>
        <v>3931.1456847465533</v>
      </c>
      <c r="V30" s="48">
        <f>'PT_Import_Val_2018-19'!N29</f>
        <v>4866.6890988230862</v>
      </c>
      <c r="W30" s="48">
        <f>'PT_Import_Val_2019-20'!N29</f>
        <v>4020.9874793586259</v>
      </c>
      <c r="X30" s="48">
        <f>'PT_Import_Val_2020-21'!N30</f>
        <v>1287.040134327601</v>
      </c>
      <c r="Y30" s="48">
        <f>'PT_Import_Val_2021-22'!N30</f>
        <v>3660.6958942973124</v>
      </c>
      <c r="Z30" s="48">
        <v>7284.8562455832171</v>
      </c>
    </row>
    <row r="31" spans="1:26" s="16" customFormat="1">
      <c r="A31" s="118" t="s">
        <v>35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102</v>
      </c>
      <c r="I31" s="47">
        <v>84</v>
      </c>
      <c r="J31" s="47">
        <v>119</v>
      </c>
      <c r="K31" s="47">
        <v>122</v>
      </c>
      <c r="L31" s="47">
        <v>77</v>
      </c>
      <c r="M31" s="47">
        <v>32</v>
      </c>
      <c r="N31" s="47">
        <v>30.905000000000001</v>
      </c>
      <c r="O31" s="54">
        <f>+'PT_IMPORT_VAL$_H_2011-12'!N30</f>
        <v>39.352430675110071</v>
      </c>
      <c r="P31" s="48">
        <f>+'PT_IMPORT_VAL$_H_2012-13'!N30</f>
        <v>25.468013077343397</v>
      </c>
      <c r="Q31" s="48">
        <f>+'PT_IMPORT_VALUS$_H_2013-14'!N30</f>
        <v>16.068750612220263</v>
      </c>
      <c r="R31" s="48">
        <f>+'PT_IMPORT_VALUS$_2014-15'!N30</f>
        <v>13.153516482569618</v>
      </c>
      <c r="S31" s="48">
        <f>+'PT_IMPORT_VAL$_2015-16'!N30</f>
        <v>5.3835747384882442</v>
      </c>
      <c r="T31" s="48">
        <f>+'PT_Import_Val_2016-17'!O29</f>
        <v>8.0592245669266109</v>
      </c>
      <c r="U31" s="48">
        <f>'PT_Import_Val_2017-18'!O29</f>
        <v>10.488380312131534</v>
      </c>
      <c r="V31" s="48">
        <f>'PT_Import_Val_2018-19'!N30</f>
        <v>14.004636986994457</v>
      </c>
      <c r="W31" s="48">
        <f>'PT_Import_Val_2019-20'!N30</f>
        <v>77.579331902283059</v>
      </c>
      <c r="X31" s="48">
        <f>'PT_Import_Val_2020-21'!N31</f>
        <v>6.5207552593218194</v>
      </c>
      <c r="Y31" s="48">
        <f>'PT_Import_Val_2021-22'!N31</f>
        <v>10.287177024624874</v>
      </c>
      <c r="Z31" s="48">
        <v>12.603205035052389</v>
      </c>
    </row>
    <row r="32" spans="1:26" s="16" customFormat="1">
      <c r="A32" s="113" t="s">
        <v>36</v>
      </c>
      <c r="B32" s="47">
        <v>0</v>
      </c>
      <c r="C32" s="47">
        <v>0</v>
      </c>
      <c r="D32" s="47">
        <v>409</v>
      </c>
      <c r="E32" s="47">
        <v>533</v>
      </c>
      <c r="F32" s="47">
        <v>735</v>
      </c>
      <c r="G32" s="47">
        <v>1475</v>
      </c>
      <c r="H32" s="47">
        <v>2627</v>
      </c>
      <c r="I32" s="47">
        <v>4189</v>
      </c>
      <c r="J32" s="47">
        <v>6427</v>
      </c>
      <c r="K32" s="47">
        <v>10178</v>
      </c>
      <c r="L32" s="47">
        <v>11032</v>
      </c>
      <c r="M32" s="47">
        <v>10747</v>
      </c>
      <c r="N32" s="47">
        <v>15220</v>
      </c>
      <c r="O32" s="54">
        <f>+'PT_IMPORT_VAL$_H_2011-12'!N31</f>
        <v>21746.080380286217</v>
      </c>
      <c r="P32" s="48">
        <f>+'PT_IMPORT_VAL$_H_2012-13'!N31</f>
        <v>21252.772030943335</v>
      </c>
      <c r="Q32" s="48">
        <f>+'PT_IMPORT_VALUS$_H_2013-14'!N31</f>
        <v>24336.182862858102</v>
      </c>
      <c r="R32" s="48">
        <f>+'PT_IMPORT_VALUS$_2014-15'!N31</f>
        <v>18865.249755050456</v>
      </c>
      <c r="S32" s="48">
        <f>+'PT_IMPORT_VAL$_2015-16'!N31</f>
        <v>10179.634684344248</v>
      </c>
      <c r="T32" s="48">
        <f>+'PT_Import_Val_2016-17'!O30</f>
        <v>11904.570698903603</v>
      </c>
      <c r="U32" s="48">
        <f>'PT_Import_Val_2017-18'!O30</f>
        <v>15420.008328567257</v>
      </c>
      <c r="V32" s="48">
        <f>'PT_Import_Val_2018-19'!N31</f>
        <v>17625.177086835225</v>
      </c>
      <c r="W32" s="48">
        <f>'PT_Import_Val_2019-20'!N31</f>
        <v>17480.663445377257</v>
      </c>
      <c r="X32" s="48">
        <f>'PT_Import_Val_2020-21'!N32</f>
        <v>11132.289185738353</v>
      </c>
      <c r="Y32" s="48">
        <f>'PT_Import_Val_2021-22'!N32</f>
        <v>22088.198691351299</v>
      </c>
      <c r="Z32" s="48">
        <v>28902.875934977412</v>
      </c>
    </row>
    <row r="33" spans="1:26" s="16" customFormat="1">
      <c r="A33" s="113" t="s">
        <v>47</v>
      </c>
      <c r="B33" s="47">
        <v>0</v>
      </c>
      <c r="C33" s="47">
        <v>0</v>
      </c>
      <c r="D33" s="47">
        <v>2</v>
      </c>
      <c r="E33" s="47">
        <v>5</v>
      </c>
      <c r="F33" s="47">
        <v>0</v>
      </c>
      <c r="G33" s="47">
        <v>0</v>
      </c>
      <c r="H33" s="47">
        <v>0</v>
      </c>
      <c r="I33" s="57">
        <v>0.1</v>
      </c>
      <c r="J33" s="47">
        <v>0.1</v>
      </c>
      <c r="K33" s="57">
        <v>0</v>
      </c>
      <c r="L33" s="57">
        <v>0.28999999999999998</v>
      </c>
      <c r="M33" s="47">
        <v>19</v>
      </c>
      <c r="N33" s="47">
        <v>56</v>
      </c>
      <c r="O33" s="54">
        <f>+'PT_IMPORT_VAL$_H_2011-12'!N32</f>
        <v>69.168862104855108</v>
      </c>
      <c r="P33" s="48">
        <f>+'PT_IMPORT_VAL$_H_2012-13'!N32</f>
        <v>7.8491181591719341</v>
      </c>
      <c r="Q33" s="48">
        <f>+'PT_IMPORT_VALUS$_H_2013-14'!N32</f>
        <v>21.568999999999996</v>
      </c>
      <c r="R33" s="48">
        <f>+'PT_IMPORT_VALUS$_2014-15'!N32</f>
        <v>4.7613023999999999</v>
      </c>
      <c r="S33" s="48">
        <f>+'PT_IMPORT_VAL$_2015-16'!N32</f>
        <v>0</v>
      </c>
      <c r="T33" s="48">
        <f>+'PT_Import_Val_2016-17'!O31</f>
        <v>58.935559747843868</v>
      </c>
      <c r="U33" s="48">
        <f>'PT_Import_Val_2017-18'!O31</f>
        <v>5.7399022371060902</v>
      </c>
      <c r="V33" s="48">
        <f>'PT_Import_Val_2018-19'!N32</f>
        <v>49.59</v>
      </c>
      <c r="W33" s="48">
        <f>'PT_Import_Val_2019-20'!N32</f>
        <v>0</v>
      </c>
      <c r="X33" s="48">
        <f>'PT_Import_Val_2020-21'!N33</f>
        <v>0</v>
      </c>
      <c r="Y33" s="48">
        <f>'PT_Import_Val_2021-22'!N33</f>
        <v>2.9661955068064801E-2</v>
      </c>
      <c r="Z33" s="48">
        <v>1.5961829280858115</v>
      </c>
    </row>
    <row r="34" spans="1:26" s="16" customFormat="1">
      <c r="A34" s="113" t="s">
        <v>48</v>
      </c>
      <c r="B34" s="47">
        <v>0</v>
      </c>
      <c r="C34" s="47">
        <v>0</v>
      </c>
      <c r="D34" s="47">
        <v>0</v>
      </c>
      <c r="E34" s="47">
        <v>0</v>
      </c>
      <c r="F34" s="47">
        <v>5</v>
      </c>
      <c r="G34" s="47">
        <v>8</v>
      </c>
      <c r="H34" s="47">
        <v>5</v>
      </c>
      <c r="I34" s="47">
        <v>80</v>
      </c>
      <c r="J34" s="47">
        <v>273</v>
      </c>
      <c r="K34" s="47">
        <v>171</v>
      </c>
      <c r="L34" s="47">
        <v>136</v>
      </c>
      <c r="M34" s="47">
        <v>26</v>
      </c>
      <c r="N34" s="47">
        <v>33.6</v>
      </c>
      <c r="O34" s="54">
        <f>+'PT_IMPORT_VAL$_H_2011-12'!N33</f>
        <v>36.499164611620905</v>
      </c>
      <c r="P34" s="48">
        <f>+'PT_IMPORT_VAL$_H_2012-13'!N33</f>
        <v>64.939777378842152</v>
      </c>
      <c r="Q34" s="48">
        <f>+'PT_IMPORT_VALUS$_H_2013-14'!N33</f>
        <v>26.531845880943841</v>
      </c>
      <c r="R34" s="48">
        <f>+'PT_IMPORT_VALUS$_2014-15'!N33</f>
        <v>16.008202545880078</v>
      </c>
      <c r="S34" s="48">
        <f>+'PT_IMPORT_VAL$_2015-16'!N33</f>
        <v>19.626316551520407</v>
      </c>
      <c r="T34" s="48">
        <f>+'PT_Import_Val_2016-17'!O32</f>
        <v>15.403928554977046</v>
      </c>
      <c r="U34" s="48">
        <f>'PT_Import_Val_2017-18'!O32</f>
        <v>18.280079211348149</v>
      </c>
      <c r="V34" s="48">
        <f>'PT_Import_Val_2018-19'!N33</f>
        <v>15.122732235837063</v>
      </c>
      <c r="W34" s="48">
        <f>'PT_Import_Val_2019-20'!N33</f>
        <v>13.483251527458222</v>
      </c>
      <c r="X34" s="48">
        <f>'PT_Import_Val_2020-21'!N34</f>
        <v>12.47375613383333</v>
      </c>
      <c r="Y34" s="48">
        <f>'PT_Import_Val_2021-22'!N34</f>
        <v>15.268072530147593</v>
      </c>
      <c r="Z34" s="48">
        <v>18.727331083495717</v>
      </c>
    </row>
    <row r="35" spans="1:26" s="16" customFormat="1">
      <c r="A35" s="113" t="s">
        <v>38</v>
      </c>
      <c r="B35" s="47">
        <v>0</v>
      </c>
      <c r="C35" s="47">
        <v>0</v>
      </c>
      <c r="D35" s="47">
        <v>70</v>
      </c>
      <c r="E35" s="47">
        <v>53</v>
      </c>
      <c r="F35" s="47">
        <v>178</v>
      </c>
      <c r="G35" s="47">
        <v>204</v>
      </c>
      <c r="H35" s="47">
        <v>338</v>
      </c>
      <c r="I35" s="47">
        <v>522</v>
      </c>
      <c r="J35" s="47">
        <v>1101</v>
      </c>
      <c r="K35" s="47">
        <v>1696</v>
      </c>
      <c r="L35" s="47">
        <v>2737</v>
      </c>
      <c r="M35" s="47">
        <v>2250</v>
      </c>
      <c r="N35" s="47">
        <v>3318</v>
      </c>
      <c r="O35" s="54">
        <f>+'PT_IMPORT_VAL$_H_2011-12'!N34</f>
        <v>5311.9325148407897</v>
      </c>
      <c r="P35" s="48">
        <f>+'PT_IMPORT_VAL$_H_2012-13'!N34</f>
        <v>3757.0654328678238</v>
      </c>
      <c r="Q35" s="48">
        <f>+'PT_IMPORT_VALUS$_H_2013-14'!N34</f>
        <v>3670.7011257625313</v>
      </c>
      <c r="R35" s="48">
        <f>+'PT_IMPORT_VALUS$_2014-15'!N34</f>
        <v>2320.6853813640341</v>
      </c>
      <c r="S35" s="48">
        <f>+'PT_IMPORT_VAL$_2015-16'!N34</f>
        <v>687.76925699267008</v>
      </c>
      <c r="T35" s="48">
        <f>+'PT_Import_Val_2016-17'!O33</f>
        <v>583.31612870487209</v>
      </c>
      <c r="U35" s="48">
        <f>'PT_Import_Val_2017-18'!O33</f>
        <v>817.37604945556825</v>
      </c>
      <c r="V35" s="48">
        <f>'PT_Import_Val_2018-19'!N34</f>
        <v>922.63137858770301</v>
      </c>
      <c r="W35" s="48">
        <f>'PT_Import_Val_2019-20'!N34</f>
        <v>536.51121138614576</v>
      </c>
      <c r="X35" s="48">
        <f>'PT_Import_Val_2020-21'!N35</f>
        <v>313.1311489714422</v>
      </c>
      <c r="Y35" s="48">
        <f>'PT_Import_Val_2021-22'!N35</f>
        <v>890.32753513801288</v>
      </c>
      <c r="Z35" s="48">
        <v>972.94069451984399</v>
      </c>
    </row>
    <row r="36" spans="1:26" s="16" customFormat="1">
      <c r="A36" s="113" t="s">
        <v>39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1</v>
      </c>
      <c r="H36" s="47">
        <v>7</v>
      </c>
      <c r="I36" s="47">
        <v>6</v>
      </c>
      <c r="J36" s="47">
        <v>17</v>
      </c>
      <c r="K36" s="47">
        <v>13</v>
      </c>
      <c r="L36" s="47">
        <v>13.6</v>
      </c>
      <c r="M36" s="47">
        <v>12</v>
      </c>
      <c r="N36" s="47">
        <v>27</v>
      </c>
      <c r="O36" s="54">
        <f>+'PT_IMPORT_VAL$_H_2011-12'!N35</f>
        <v>5.6141804416258587</v>
      </c>
      <c r="P36" s="48">
        <f>+'PT_IMPORT_VAL$_H_2012-13'!N35</f>
        <v>52.028923183853031</v>
      </c>
      <c r="Q36" s="48">
        <f>+'PT_IMPORT_VALUS$_H_2013-14'!N35</f>
        <v>52.353850180265262</v>
      </c>
      <c r="R36" s="48">
        <f>+'PT_IMPORT_VALUS$_2014-15'!N35</f>
        <v>40.032268983349503</v>
      </c>
      <c r="S36" s="48">
        <f>+'PT_IMPORT_VAL$_2015-16'!N35</f>
        <v>27.439317624184341</v>
      </c>
      <c r="T36" s="48">
        <f>+'PT_Import_Val_2016-17'!O34</f>
        <v>5.5166440942496129</v>
      </c>
      <c r="U36" s="48">
        <f>'PT_Import_Val_2017-18'!O34</f>
        <v>18.248011339863886</v>
      </c>
      <c r="V36" s="48">
        <f>'PT_Import_Val_2018-19'!N35</f>
        <v>10.180121989430305</v>
      </c>
      <c r="W36" s="48">
        <f>'PT_Import_Val_2019-20'!N35</f>
        <v>12.514926334778702</v>
      </c>
      <c r="X36" s="48">
        <f>'PT_Import_Val_2020-21'!N36</f>
        <v>3.1879726465981229</v>
      </c>
      <c r="Y36" s="48">
        <f>'PT_Import_Val_2021-22'!N36</f>
        <v>3.7481174423358672</v>
      </c>
      <c r="Z36" s="48">
        <v>5.2142451452153136</v>
      </c>
    </row>
    <row r="37" spans="1:26" s="16" customFormat="1">
      <c r="A37" s="113" t="s">
        <v>49</v>
      </c>
      <c r="B37" s="47">
        <v>0</v>
      </c>
      <c r="C37" s="47">
        <v>9</v>
      </c>
      <c r="D37" s="47">
        <v>127</v>
      </c>
      <c r="E37" s="47">
        <v>87</v>
      </c>
      <c r="F37" s="47">
        <v>56</v>
      </c>
      <c r="G37" s="47">
        <v>93</v>
      </c>
      <c r="H37" s="47">
        <v>147</v>
      </c>
      <c r="I37" s="47">
        <v>987</v>
      </c>
      <c r="J37" s="47">
        <v>638</v>
      </c>
      <c r="K37" s="47">
        <v>1718</v>
      </c>
      <c r="L37" s="47">
        <v>539</v>
      </c>
      <c r="M37" s="47">
        <v>1580</v>
      </c>
      <c r="N37" s="47">
        <v>1935.4</v>
      </c>
      <c r="O37" s="54">
        <f>+'PT_IMPORT_VAL$_H_2011-12'!N36</f>
        <v>2386.9929814046582</v>
      </c>
      <c r="P37" s="48">
        <f>+'PT_IMPORT_VAL$_H_2012-13'!N36</f>
        <v>3287.8382388355271</v>
      </c>
      <c r="Q37" s="48">
        <f>+'PT_IMPORT_VALUS$_H_2013-14'!N36</f>
        <v>3813.5561881754898</v>
      </c>
      <c r="R37" s="48">
        <f>+'PT_IMPORT_VALUS$_2014-15'!N36</f>
        <v>2995.4754482412</v>
      </c>
      <c r="S37" s="48">
        <f>+'PT_IMPORT_VAL$_2015-16'!N36</f>
        <v>1389.7833014063463</v>
      </c>
      <c r="T37" s="48">
        <f>+'PT_Import_Val_2016-17'!O35</f>
        <v>1415.1402649004478</v>
      </c>
      <c r="U37" s="48">
        <f>'PT_Import_Val_2017-18'!O35</f>
        <v>1518.200312211276</v>
      </c>
      <c r="V37" s="48">
        <f>'PT_Import_Val_2018-19'!N36</f>
        <v>1671.2995940109492</v>
      </c>
      <c r="W37" s="48">
        <f>'PT_Import_Val_2019-20'!N36</f>
        <v>1282.7146488060719</v>
      </c>
      <c r="X37" s="48">
        <f>'PT_Import_Val_2020-21'!N38+'PT_Import_Val_2020-21'!N37</f>
        <v>903.92120974099737</v>
      </c>
      <c r="Y37" s="48">
        <f>'PT_Import_Val_2021-22'!N38+'PT_Import_Val_2021-22'!N37</f>
        <v>1476.4582183989098</v>
      </c>
      <c r="Z37" s="48">
        <v>2629.0508163765217</v>
      </c>
    </row>
    <row r="38" spans="1:26" s="17" customFormat="1" ht="15.75">
      <c r="A38" s="125" t="s">
        <v>50</v>
      </c>
      <c r="B38" s="49">
        <f t="shared" ref="B38:G38" si="2">SUM(B27:B37)</f>
        <v>86</v>
      </c>
      <c r="C38" s="49">
        <f t="shared" si="2"/>
        <v>161</v>
      </c>
      <c r="D38" s="49">
        <f t="shared" si="2"/>
        <v>1676</v>
      </c>
      <c r="E38" s="49">
        <f t="shared" si="2"/>
        <v>1731</v>
      </c>
      <c r="F38" s="49">
        <f t="shared" si="2"/>
        <v>2251</v>
      </c>
      <c r="G38" s="49">
        <f t="shared" si="2"/>
        <v>3661</v>
      </c>
      <c r="H38" s="49">
        <f t="shared" ref="H38:W38" si="3">SUM(H27:H37)</f>
        <v>6660</v>
      </c>
      <c r="I38" s="49">
        <f t="shared" si="3"/>
        <v>11233.1</v>
      </c>
      <c r="J38" s="49">
        <f t="shared" si="3"/>
        <v>17907.099999999999</v>
      </c>
      <c r="K38" s="49">
        <f t="shared" si="3"/>
        <v>27556</v>
      </c>
      <c r="L38" s="49">
        <f t="shared" si="3"/>
        <v>27281.89</v>
      </c>
      <c r="M38" s="49">
        <f t="shared" si="3"/>
        <v>30663</v>
      </c>
      <c r="N38" s="49">
        <f t="shared" si="3"/>
        <v>43339.904999999999</v>
      </c>
      <c r="O38" s="49">
        <f t="shared" si="3"/>
        <v>59318.918536961159</v>
      </c>
      <c r="P38" s="49">
        <f t="shared" si="3"/>
        <v>58848.412418029606</v>
      </c>
      <c r="Q38" s="49">
        <f t="shared" si="3"/>
        <v>60664.422968905659</v>
      </c>
      <c r="R38" s="49">
        <f t="shared" si="3"/>
        <v>47276.604533620804</v>
      </c>
      <c r="S38" s="49">
        <f t="shared" si="3"/>
        <v>27059.34707447574</v>
      </c>
      <c r="T38" s="49">
        <f t="shared" si="3"/>
        <v>29049.372193298179</v>
      </c>
      <c r="U38" s="49">
        <f t="shared" si="3"/>
        <v>34939.784128374115</v>
      </c>
      <c r="V38" s="49">
        <f t="shared" si="3"/>
        <v>38235.623699709715</v>
      </c>
      <c r="W38" s="49">
        <f t="shared" si="3"/>
        <v>35847.948367938625</v>
      </c>
      <c r="X38" s="49">
        <f>SUM(X27:X37)</f>
        <v>21406.174738149039</v>
      </c>
      <c r="Y38" s="49">
        <f>SUM(Y27:Y37)</f>
        <v>44438.069722131419</v>
      </c>
      <c r="Z38" s="49">
        <f>SUM(Z27:Z37)</f>
        <v>57322.041116055239</v>
      </c>
    </row>
    <row r="39" spans="1:26" s="16" customForma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42"/>
      <c r="P39" s="52"/>
      <c r="Q39" s="52"/>
      <c r="R39" s="55"/>
      <c r="S39" s="52"/>
      <c r="T39" s="55"/>
      <c r="U39" s="52"/>
      <c r="V39" s="52"/>
      <c r="W39" s="52"/>
      <c r="X39" s="52"/>
      <c r="Y39" s="52"/>
      <c r="Z39" s="52"/>
    </row>
    <row r="40" spans="1:26" s="17" customFormat="1" ht="14.25">
      <c r="A40" s="53" t="s">
        <v>51</v>
      </c>
      <c r="B40" s="49">
        <f>+B24-B38</f>
        <v>6327</v>
      </c>
      <c r="C40" s="49">
        <f t="shared" ref="C40:W40" si="4">+C24-C38</f>
        <v>12313</v>
      </c>
      <c r="D40" s="49">
        <f t="shared" si="4"/>
        <v>15369</v>
      </c>
      <c r="E40" s="49">
        <f t="shared" si="4"/>
        <v>12415</v>
      </c>
      <c r="F40" s="49">
        <f t="shared" si="4"/>
        <v>15330</v>
      </c>
      <c r="G40" s="49">
        <f t="shared" si="4"/>
        <v>16721</v>
      </c>
      <c r="H40" s="49">
        <f>+H24-H38</f>
        <v>22608</v>
      </c>
      <c r="I40" s="49">
        <f t="shared" si="4"/>
        <v>33844.9</v>
      </c>
      <c r="J40" s="49">
        <f t="shared" si="4"/>
        <v>39549.9</v>
      </c>
      <c r="K40" s="49">
        <f t="shared" si="4"/>
        <v>55558</v>
      </c>
      <c r="L40" s="49">
        <f t="shared" si="4"/>
        <v>63151.131999999998</v>
      </c>
      <c r="M40" s="49">
        <f t="shared" si="4"/>
        <v>55977.601795359064</v>
      </c>
      <c r="N40" s="49">
        <f t="shared" si="4"/>
        <v>68808.424449429484</v>
      </c>
      <c r="O40" s="49">
        <f t="shared" si="4"/>
        <v>94559.797542641259</v>
      </c>
      <c r="P40" s="49">
        <f t="shared" si="4"/>
        <v>98034.684071815034</v>
      </c>
      <c r="Q40" s="49">
        <f t="shared" si="4"/>
        <v>94762.966324892681</v>
      </c>
      <c r="R40" s="49">
        <f t="shared" si="4"/>
        <v>77604.959548027357</v>
      </c>
      <c r="S40" s="49">
        <f t="shared" si="4"/>
        <v>46865.098540252322</v>
      </c>
      <c r="T40" s="49">
        <f t="shared" si="4"/>
        <v>51760.460548693554</v>
      </c>
      <c r="U40" s="49">
        <f t="shared" si="4"/>
        <v>66500.328375472949</v>
      </c>
      <c r="V40" s="49">
        <f t="shared" si="4"/>
        <v>90019.838009485014</v>
      </c>
      <c r="W40" s="49">
        <f t="shared" si="4"/>
        <v>83216.923419580475</v>
      </c>
      <c r="X40" s="49">
        <f>+X24-X38</f>
        <v>55612.107030700587</v>
      </c>
      <c r="Y40" s="49">
        <f>+Y24-Y38</f>
        <v>99892.666432992235</v>
      </c>
      <c r="Z40" s="49">
        <f>+Z24-Z38</f>
        <v>127066.2074185501</v>
      </c>
    </row>
    <row r="41" spans="1:26" s="16" customForma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2"/>
      <c r="P41" s="52"/>
      <c r="Q41" s="52"/>
      <c r="R41" s="51"/>
      <c r="S41" s="52"/>
      <c r="T41" s="55"/>
      <c r="U41" s="52"/>
      <c r="V41" s="52"/>
      <c r="W41" s="52"/>
      <c r="X41" s="52"/>
      <c r="Y41" s="52"/>
      <c r="Z41" s="52"/>
    </row>
    <row r="42" spans="1:26" s="16" customFormat="1" ht="14.25">
      <c r="A42" s="53" t="s">
        <v>52</v>
      </c>
      <c r="B42" s="49">
        <f>+B38-B22</f>
        <v>-2809</v>
      </c>
      <c r="C42" s="49">
        <f t="shared" ref="C42:W42" si="5">+C38-C22</f>
        <v>-3103</v>
      </c>
      <c r="D42" s="49">
        <f t="shared" si="5"/>
        <v>-966</v>
      </c>
      <c r="E42" s="49">
        <f t="shared" si="5"/>
        <v>220</v>
      </c>
      <c r="F42" s="49">
        <f t="shared" si="5"/>
        <v>429</v>
      </c>
      <c r="G42" s="49">
        <f t="shared" si="5"/>
        <v>1547</v>
      </c>
      <c r="H42" s="49">
        <f t="shared" si="5"/>
        <v>3382</v>
      </c>
      <c r="I42" s="49">
        <f t="shared" si="5"/>
        <v>4931.1000000000004</v>
      </c>
      <c r="J42" s="49">
        <f t="shared" si="5"/>
        <v>8839.0999999999985</v>
      </c>
      <c r="K42" s="49">
        <f t="shared" si="5"/>
        <v>12430</v>
      </c>
      <c r="L42" s="49">
        <f t="shared" si="5"/>
        <v>13724.867999999999</v>
      </c>
      <c r="M42" s="49">
        <f t="shared" si="5"/>
        <v>23575.398204640929</v>
      </c>
      <c r="N42" s="49">
        <f t="shared" si="5"/>
        <v>31271.57555057052</v>
      </c>
      <c r="O42" s="49">
        <f t="shared" si="5"/>
        <v>45130.118410456598</v>
      </c>
      <c r="P42" s="49">
        <f t="shared" si="5"/>
        <v>46258.432142492711</v>
      </c>
      <c r="Q42" s="49">
        <f t="shared" si="5"/>
        <v>48198.623959227145</v>
      </c>
      <c r="R42" s="49">
        <f t="shared" si="5"/>
        <v>35138.620251400236</v>
      </c>
      <c r="S42" s="49">
        <f t="shared" si="5"/>
        <v>17107.277342983085</v>
      </c>
      <c r="T42" s="49">
        <f t="shared" si="5"/>
        <v>18435.600639868404</v>
      </c>
      <c r="U42" s="49">
        <f t="shared" si="5"/>
        <v>21302.817819877324</v>
      </c>
      <c r="V42" s="49">
        <f t="shared" si="5"/>
        <v>21894.833876412689</v>
      </c>
      <c r="W42" s="49">
        <f t="shared" si="5"/>
        <v>18159.269738486681</v>
      </c>
      <c r="X42" s="49">
        <f>+X38-X22</f>
        <v>6635.939915701163</v>
      </c>
      <c r="Y42" s="49">
        <f>+Y38-Y22</f>
        <v>20782.486484960315</v>
      </c>
      <c r="Z42" s="49">
        <f>+Z38-Z22</f>
        <v>30530.878506161771</v>
      </c>
    </row>
    <row r="43" spans="1:26" ht="15" customHeight="1">
      <c r="A43" s="151" t="s">
        <v>53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32"/>
      <c r="P43" s="132"/>
      <c r="Q43" s="132"/>
      <c r="R43" s="132"/>
      <c r="S43" s="132"/>
      <c r="T43" s="132"/>
    </row>
    <row r="44" spans="1:26" ht="15" customHeight="1">
      <c r="A44" s="126" t="s">
        <v>54</v>
      </c>
      <c r="B44" s="127"/>
      <c r="C44" s="127"/>
      <c r="D44" s="127"/>
      <c r="E44" s="127"/>
      <c r="F44" s="127"/>
      <c r="G44" s="128"/>
      <c r="H44" s="128"/>
      <c r="I44" s="128"/>
      <c r="J44" s="128"/>
      <c r="K44" s="128"/>
      <c r="L44" s="128"/>
      <c r="M44" s="128"/>
      <c r="N44" s="129"/>
      <c r="O44" s="133"/>
      <c r="P44" s="133"/>
      <c r="Q44" s="133"/>
      <c r="R44" s="133"/>
      <c r="S44" s="133"/>
      <c r="T44" s="133"/>
    </row>
    <row r="45" spans="1:26">
      <c r="A45" s="130" t="s">
        <v>55</v>
      </c>
      <c r="B45" s="127"/>
      <c r="C45" s="127"/>
      <c r="D45" s="127"/>
      <c r="E45" s="127"/>
      <c r="F45" s="127"/>
      <c r="G45" s="128"/>
      <c r="H45" s="128"/>
      <c r="I45" s="128"/>
      <c r="J45" s="128"/>
      <c r="K45" s="128"/>
      <c r="L45" s="128"/>
      <c r="M45" s="128"/>
      <c r="N45" s="129"/>
      <c r="O45" s="134"/>
      <c r="P45" s="134"/>
      <c r="Q45" s="134"/>
      <c r="R45" s="134"/>
      <c r="S45" s="134"/>
      <c r="T45" s="134"/>
    </row>
    <row r="46" spans="1:26">
      <c r="A46" s="130" t="s">
        <v>56</v>
      </c>
      <c r="B46" s="127"/>
      <c r="C46" s="127"/>
      <c r="D46" s="127"/>
      <c r="E46" s="127"/>
      <c r="F46" s="127"/>
      <c r="G46" s="129"/>
      <c r="H46" s="129"/>
      <c r="I46" s="129"/>
      <c r="J46" s="129"/>
      <c r="K46" s="129"/>
      <c r="L46" s="129"/>
      <c r="M46" s="129"/>
      <c r="N46" s="128"/>
    </row>
    <row r="47" spans="1:26">
      <c r="A47" s="130" t="s">
        <v>57</v>
      </c>
      <c r="B47" s="131"/>
      <c r="C47" s="131"/>
      <c r="D47" s="131"/>
      <c r="E47" s="131"/>
      <c r="F47" s="131"/>
      <c r="G47" s="114"/>
      <c r="H47" s="114"/>
      <c r="I47" s="114"/>
      <c r="J47" s="114"/>
      <c r="K47" s="114"/>
      <c r="L47" s="114"/>
      <c r="M47" s="114"/>
      <c r="N47" s="103"/>
    </row>
    <row r="48" spans="1:26">
      <c r="A48" s="130" t="s">
        <v>58</v>
      </c>
      <c r="B48" s="131"/>
      <c r="C48" s="131"/>
      <c r="D48" s="131"/>
      <c r="E48" s="131"/>
      <c r="F48" s="131"/>
      <c r="G48" s="114"/>
      <c r="H48" s="114"/>
      <c r="I48" s="114"/>
      <c r="J48" s="114"/>
      <c r="K48" s="114"/>
      <c r="L48" s="114"/>
      <c r="M48" s="114"/>
      <c r="N48" s="103"/>
    </row>
    <row r="49" spans="1:14">
      <c r="A49" s="130" t="s">
        <v>59</v>
      </c>
      <c r="B49" s="131"/>
      <c r="C49" s="131"/>
      <c r="D49" s="131"/>
      <c r="E49" s="131"/>
      <c r="F49" s="131"/>
      <c r="G49" s="114"/>
      <c r="H49" s="114"/>
      <c r="I49" s="114"/>
      <c r="J49" s="114"/>
      <c r="K49" s="114"/>
      <c r="L49" s="114"/>
      <c r="M49" s="114"/>
      <c r="N49" s="103"/>
    </row>
    <row r="50" spans="1:14">
      <c r="A50" s="130" t="s">
        <v>60</v>
      </c>
      <c r="B50" s="131"/>
      <c r="C50" s="131"/>
      <c r="D50" s="131"/>
      <c r="E50" s="131"/>
      <c r="F50" s="131"/>
      <c r="G50" s="114"/>
      <c r="H50" s="114"/>
      <c r="I50" s="114"/>
      <c r="J50" s="114"/>
      <c r="K50" s="114"/>
      <c r="L50" s="114"/>
      <c r="M50" s="114"/>
      <c r="N50" s="103"/>
    </row>
    <row r="51" spans="1:14">
      <c r="A51" s="130" t="s">
        <v>61</v>
      </c>
      <c r="B51" s="127"/>
      <c r="C51" s="127"/>
      <c r="D51" s="127"/>
      <c r="E51" s="127"/>
      <c r="F51" s="127"/>
      <c r="G51" s="129"/>
      <c r="H51" s="129"/>
      <c r="I51" s="129"/>
      <c r="J51" s="129"/>
      <c r="K51" s="129"/>
      <c r="L51" s="129"/>
      <c r="M51" s="129"/>
      <c r="N51" s="103"/>
    </row>
    <row r="52" spans="1:14">
      <c r="A52" s="130" t="s">
        <v>62</v>
      </c>
      <c r="B52" s="131"/>
      <c r="C52" s="131"/>
      <c r="D52" s="131"/>
      <c r="E52" s="131"/>
      <c r="F52" s="131"/>
      <c r="G52" s="114"/>
      <c r="H52" s="114"/>
      <c r="I52" s="114"/>
      <c r="J52" s="114"/>
      <c r="K52" s="114"/>
      <c r="L52" s="114"/>
      <c r="M52" s="114"/>
      <c r="N52" s="103"/>
    </row>
  </sheetData>
  <mergeCells count="4">
    <mergeCell ref="A43:N43"/>
    <mergeCell ref="A5:B5"/>
    <mergeCell ref="A7:X7"/>
    <mergeCell ref="A6:Z6"/>
  </mergeCells>
  <pageMargins left="0" right="0" top="0.75" bottom="0.75" header="0.3" footer="0.3"/>
  <pageSetup paperSize="9" scale="2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P51"/>
  <sheetViews>
    <sheetView topLeftCell="A16" zoomScale="70" zoomScaleNormal="70" workbookViewId="0">
      <selection activeCell="A39" sqref="A39:N47"/>
    </sheetView>
  </sheetViews>
  <sheetFormatPr defaultRowHeight="12"/>
  <cols>
    <col min="1" max="1" width="33.140625" style="25" customWidth="1"/>
    <col min="2" max="14" width="14.7109375" style="20" customWidth="1"/>
    <col min="15" max="16384" width="9.140625" style="20"/>
  </cols>
  <sheetData>
    <row r="1" spans="1:16" ht="12.75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6" ht="12.75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20.25">
      <c r="A3" s="5"/>
      <c r="B3" s="6"/>
      <c r="C3" s="6"/>
      <c r="D3" s="6"/>
      <c r="E3" s="39" t="s">
        <v>0</v>
      </c>
      <c r="F3" s="6"/>
      <c r="G3" s="6"/>
      <c r="H3" s="6"/>
      <c r="I3" s="6"/>
      <c r="J3" s="6"/>
      <c r="K3" s="6"/>
      <c r="L3" s="6"/>
      <c r="M3" s="6"/>
      <c r="N3" s="6"/>
    </row>
    <row r="4" spans="1:16" ht="12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8.75">
      <c r="A6" s="29" t="s">
        <v>21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6" ht="18.7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6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6" ht="18.75">
      <c r="A9" s="32" t="s">
        <v>4</v>
      </c>
      <c r="B9" s="33" t="s">
        <v>64</v>
      </c>
      <c r="C9" s="33" t="s">
        <v>65</v>
      </c>
      <c r="D9" s="33" t="s">
        <v>66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3" t="s">
        <v>74</v>
      </c>
      <c r="M9" s="33" t="s">
        <v>75</v>
      </c>
      <c r="N9" s="33" t="s">
        <v>76</v>
      </c>
    </row>
    <row r="10" spans="1:16" s="21" customFormat="1" ht="15.75">
      <c r="A10" s="36" t="s">
        <v>101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6" s="23" customFormat="1" ht="15.75">
      <c r="A11" s="37" t="s">
        <v>77</v>
      </c>
      <c r="B11" s="46">
        <v>12743.775741538633</v>
      </c>
      <c r="C11" s="46">
        <v>11303.296127322952</v>
      </c>
      <c r="D11" s="46">
        <v>12437.447312848995</v>
      </c>
      <c r="E11" s="46">
        <v>10842.591790465181</v>
      </c>
      <c r="F11" s="46">
        <v>11657.114732178579</v>
      </c>
      <c r="G11" s="46">
        <v>11067.61765853177</v>
      </c>
      <c r="H11" s="46">
        <v>10051.235871887577</v>
      </c>
      <c r="I11" s="46">
        <v>8208.404415176914</v>
      </c>
      <c r="J11" s="46">
        <v>7478.5445656179772</v>
      </c>
      <c r="K11" s="46">
        <v>6027.9512888200788</v>
      </c>
      <c r="L11" s="46">
        <v>4796.8747523226857</v>
      </c>
      <c r="M11" s="46">
        <v>6128.7255427162345</v>
      </c>
      <c r="N11" s="34">
        <f>SUM(B11:M11)</f>
        <v>112743.57979942759</v>
      </c>
      <c r="O11" s="22"/>
      <c r="P11" s="22"/>
    </row>
    <row r="12" spans="1:16" ht="15.75">
      <c r="A12" s="38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4"/>
    </row>
    <row r="13" spans="1:16" ht="15">
      <c r="A13" s="46" t="s">
        <v>31</v>
      </c>
      <c r="B13" s="46">
        <v>569.20950947805807</v>
      </c>
      <c r="C13" s="46">
        <v>549.58878430601942</v>
      </c>
      <c r="D13" s="46">
        <v>494.03648485732725</v>
      </c>
      <c r="E13" s="46">
        <v>623.67507888203227</v>
      </c>
      <c r="F13" s="46">
        <v>523.75538816992309</v>
      </c>
      <c r="G13" s="46">
        <v>611.09301298200239</v>
      </c>
      <c r="H13" s="46">
        <v>563.96427346321798</v>
      </c>
      <c r="I13" s="46">
        <v>425.9884698919285</v>
      </c>
      <c r="J13" s="46">
        <v>490.24098949793438</v>
      </c>
      <c r="K13" s="46">
        <v>351.49343567322688</v>
      </c>
      <c r="L13" s="46">
        <v>317.57659710764057</v>
      </c>
      <c r="M13" s="46">
        <v>434.13482585468449</v>
      </c>
      <c r="N13" s="34">
        <f>SUM(B13:M13)</f>
        <v>5954.7568501639953</v>
      </c>
    </row>
    <row r="14" spans="1:16" ht="15">
      <c r="A14" s="45" t="s">
        <v>32</v>
      </c>
      <c r="B14" s="46">
        <v>0</v>
      </c>
      <c r="C14" s="46">
        <v>0</v>
      </c>
      <c r="D14" s="46">
        <v>68.443763959999998</v>
      </c>
      <c r="E14" s="46">
        <v>157.10100177169269</v>
      </c>
      <c r="F14" s="46">
        <v>50.213079780000001</v>
      </c>
      <c r="G14" s="46">
        <v>20.982254829999999</v>
      </c>
      <c r="H14" s="46">
        <v>35.789592200000001</v>
      </c>
      <c r="I14" s="46">
        <v>13.20924033</v>
      </c>
      <c r="J14" s="46">
        <v>0</v>
      </c>
      <c r="K14" s="46">
        <v>0</v>
      </c>
      <c r="L14" s="46">
        <v>0</v>
      </c>
      <c r="M14" s="46">
        <v>29.711069999999999</v>
      </c>
      <c r="N14" s="34">
        <f t="shared" ref="N14:N22" si="0">SUM(B14:M14)</f>
        <v>375.45000287169267</v>
      </c>
    </row>
    <row r="15" spans="1:16" ht="15">
      <c r="A15" s="46" t="s">
        <v>33</v>
      </c>
      <c r="B15" s="46">
        <v>45.052559910949867</v>
      </c>
      <c r="C15" s="46">
        <v>68.154074800776968</v>
      </c>
      <c r="D15" s="46">
        <v>69.712976585718536</v>
      </c>
      <c r="E15" s="46">
        <v>70.652317643254833</v>
      </c>
      <c r="F15" s="46">
        <v>100.53137143029889</v>
      </c>
      <c r="G15" s="46">
        <v>56.021599608449129</v>
      </c>
      <c r="H15" s="46">
        <v>0</v>
      </c>
      <c r="I15" s="46">
        <v>21.809219555839586</v>
      </c>
      <c r="J15" s="46">
        <v>26.293211578947371</v>
      </c>
      <c r="K15" s="46">
        <v>36.966605888491266</v>
      </c>
      <c r="L15" s="46">
        <v>70.448074192966061</v>
      </c>
      <c r="M15" s="46">
        <v>178.84910210255137</v>
      </c>
      <c r="N15" s="34">
        <f t="shared" si="0"/>
        <v>744.49111329824393</v>
      </c>
    </row>
    <row r="16" spans="1:16" ht="15">
      <c r="A16" s="46" t="s">
        <v>34</v>
      </c>
      <c r="B16" s="46">
        <v>10.819635422163589</v>
      </c>
      <c r="C16" s="46">
        <v>5.3263984896794758</v>
      </c>
      <c r="D16" s="46">
        <v>0</v>
      </c>
      <c r="E16" s="46">
        <v>5.4404183186130197</v>
      </c>
      <c r="F16" s="46">
        <v>14.396057217933979</v>
      </c>
      <c r="G16" s="46">
        <v>19.523800269029913</v>
      </c>
      <c r="H16" s="46">
        <v>12.065115046819503</v>
      </c>
      <c r="I16" s="46">
        <v>4.4050418117910208</v>
      </c>
      <c r="J16" s="46">
        <v>10.897466928515318</v>
      </c>
      <c r="K16" s="46">
        <v>11.603262514029183</v>
      </c>
      <c r="L16" s="46">
        <v>6.2811380799312193</v>
      </c>
      <c r="M16" s="46">
        <v>12.94558851179095</v>
      </c>
      <c r="N16" s="34">
        <f t="shared" si="0"/>
        <v>113.70392261029717</v>
      </c>
    </row>
    <row r="17" spans="1:15" ht="15">
      <c r="A17" s="45" t="s">
        <v>35</v>
      </c>
      <c r="B17" s="46">
        <v>0</v>
      </c>
      <c r="C17" s="46">
        <v>28.813641259999997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34">
        <f t="shared" si="0"/>
        <v>28.813641259999997</v>
      </c>
    </row>
    <row r="18" spans="1:15" ht="15">
      <c r="A18" s="46" t="s">
        <v>36</v>
      </c>
      <c r="B18" s="46">
        <v>0.13761109828496043</v>
      </c>
      <c r="C18" s="46">
        <v>6.1768172176539675</v>
      </c>
      <c r="D18" s="46">
        <v>2.4057345061116617</v>
      </c>
      <c r="E18" s="46">
        <v>47.756374329198557</v>
      </c>
      <c r="F18" s="46">
        <v>1.3189689439973722</v>
      </c>
      <c r="G18" s="46">
        <v>4.7433097483779081</v>
      </c>
      <c r="H18" s="46">
        <v>9.1100870196964809</v>
      </c>
      <c r="I18" s="46">
        <v>9.1692309154817053</v>
      </c>
      <c r="J18" s="46">
        <v>7.7943365593087188</v>
      </c>
      <c r="K18" s="46">
        <v>2.9815238576238574</v>
      </c>
      <c r="L18" s="46">
        <v>6.0299438915943249</v>
      </c>
      <c r="M18" s="46">
        <v>10.791425701083492</v>
      </c>
      <c r="N18" s="34">
        <f>SUM(B18:M18)</f>
        <v>108.41536378841302</v>
      </c>
    </row>
    <row r="19" spans="1:15" ht="15">
      <c r="A19" s="46" t="s">
        <v>37</v>
      </c>
      <c r="B19" s="46">
        <v>273.19071441292874</v>
      </c>
      <c r="C19" s="46">
        <v>337.36624203725455</v>
      </c>
      <c r="D19" s="46">
        <v>124.73145640898579</v>
      </c>
      <c r="E19" s="46">
        <v>163.84416141642131</v>
      </c>
      <c r="F19" s="46">
        <v>234.6515812448678</v>
      </c>
      <c r="G19" s="46">
        <v>145.00022172812152</v>
      </c>
      <c r="H19" s="46">
        <v>184.4380912495964</v>
      </c>
      <c r="I19" s="46">
        <v>151.82717223198594</v>
      </c>
      <c r="J19" s="46">
        <v>118.53857577376277</v>
      </c>
      <c r="K19" s="46">
        <v>88.521355603655593</v>
      </c>
      <c r="L19" s="46">
        <v>118.01708124009519</v>
      </c>
      <c r="M19" s="46">
        <v>127.07987737412365</v>
      </c>
      <c r="N19" s="34">
        <f>SUM(B19:M19)</f>
        <v>2067.206530721799</v>
      </c>
    </row>
    <row r="20" spans="1:15" ht="15">
      <c r="A20" s="46" t="s">
        <v>38</v>
      </c>
      <c r="B20" s="46">
        <v>126.16745705804749</v>
      </c>
      <c r="C20" s="46">
        <v>95.920132740392688</v>
      </c>
      <c r="D20" s="46">
        <v>95.143900033036005</v>
      </c>
      <c r="E20" s="46">
        <v>15.347223209028458</v>
      </c>
      <c r="F20" s="46">
        <v>65.345836738380683</v>
      </c>
      <c r="G20" s="46">
        <v>46.645418847918982</v>
      </c>
      <c r="H20" s="46">
        <v>7.5713738295124315</v>
      </c>
      <c r="I20" s="46">
        <v>34.029611663204982</v>
      </c>
      <c r="J20" s="46">
        <v>14.022222906520032</v>
      </c>
      <c r="K20" s="46">
        <v>56.510721875956392</v>
      </c>
      <c r="L20" s="46">
        <v>19.977058542277444</v>
      </c>
      <c r="M20" s="46">
        <v>22.067222880178463</v>
      </c>
      <c r="N20" s="34">
        <f>SUM(B20:M20)</f>
        <v>598.7481803244541</v>
      </c>
    </row>
    <row r="21" spans="1:15" ht="15">
      <c r="A21" s="46" t="s">
        <v>39</v>
      </c>
      <c r="B21" s="46">
        <v>19.707279749340369</v>
      </c>
      <c r="C21" s="46">
        <v>21.685601795603286</v>
      </c>
      <c r="D21" s="46">
        <v>16.56260350181698</v>
      </c>
      <c r="E21" s="46">
        <v>8.361621000981355</v>
      </c>
      <c r="F21" s="46">
        <v>14.057103613072753</v>
      </c>
      <c r="G21" s="46">
        <v>10.419852318404812</v>
      </c>
      <c r="H21" s="46">
        <v>16.02319113658379</v>
      </c>
      <c r="I21" s="46">
        <v>29.537420003195397</v>
      </c>
      <c r="J21" s="46">
        <v>44.504845860172814</v>
      </c>
      <c r="K21" s="46">
        <v>23.901466570466571</v>
      </c>
      <c r="L21" s="46">
        <v>25.629104350727257</v>
      </c>
      <c r="M21" s="46">
        <v>31.12713991395794</v>
      </c>
      <c r="N21" s="34">
        <f t="shared" si="0"/>
        <v>261.51722981432334</v>
      </c>
    </row>
    <row r="22" spans="1:15" ht="15">
      <c r="A22" s="46" t="s">
        <v>79</v>
      </c>
      <c r="B22" s="46">
        <v>154.66870745256168</v>
      </c>
      <c r="C22" s="46">
        <v>119.47316158657544</v>
      </c>
      <c r="D22" s="46">
        <v>179.86372588211157</v>
      </c>
      <c r="E22" s="46">
        <v>168.26782622346349</v>
      </c>
      <c r="F22" s="46">
        <v>162.31900006652674</v>
      </c>
      <c r="G22" s="46">
        <v>202.37558517869948</v>
      </c>
      <c r="H22" s="46">
        <v>131.26836856319156</v>
      </c>
      <c r="I22" s="46">
        <v>241.92421004277509</v>
      </c>
      <c r="J22" s="46">
        <v>114.56720576733278</v>
      </c>
      <c r="K22" s="46">
        <v>134.02422325791659</v>
      </c>
      <c r="L22" s="46">
        <v>136.11237720806901</v>
      </c>
      <c r="M22" s="46">
        <v>140.01705613812527</v>
      </c>
      <c r="N22" s="34">
        <f t="shared" si="0"/>
        <v>1884.881447367349</v>
      </c>
    </row>
    <row r="23" spans="1:15" ht="14.25">
      <c r="A23" s="63" t="s">
        <v>103</v>
      </c>
      <c r="B23" s="62">
        <f t="shared" ref="B23:G23" si="1">SUM(B13:B22)</f>
        <v>1198.9534745823348</v>
      </c>
      <c r="C23" s="62">
        <f t="shared" si="1"/>
        <v>1232.5048542339559</v>
      </c>
      <c r="D23" s="62">
        <f t="shared" si="1"/>
        <v>1050.9006457351077</v>
      </c>
      <c r="E23" s="62">
        <f t="shared" si="1"/>
        <v>1260.4460227946861</v>
      </c>
      <c r="F23" s="62">
        <f t="shared" si="1"/>
        <v>1166.5883872050013</v>
      </c>
      <c r="G23" s="62">
        <f t="shared" si="1"/>
        <v>1116.8050555110042</v>
      </c>
      <c r="H23" s="62">
        <f>SUM(H13:H22)</f>
        <v>960.23009250861821</v>
      </c>
      <c r="I23" s="62">
        <f t="shared" ref="I23:N23" si="2">SUM(I13:I22)</f>
        <v>931.89961644620212</v>
      </c>
      <c r="J23" s="62">
        <f t="shared" si="2"/>
        <v>826.85885487249425</v>
      </c>
      <c r="K23" s="62">
        <f t="shared" si="2"/>
        <v>706.00259524136629</v>
      </c>
      <c r="L23" s="62">
        <f t="shared" si="2"/>
        <v>700.07137461330115</v>
      </c>
      <c r="M23" s="62">
        <f t="shared" si="2"/>
        <v>986.72330847649573</v>
      </c>
      <c r="N23" s="62">
        <f t="shared" si="2"/>
        <v>12137.984282220566</v>
      </c>
    </row>
    <row r="24" spans="1:15" ht="14.25">
      <c r="A24" s="64" t="s">
        <v>80</v>
      </c>
      <c r="B24" s="62">
        <f t="shared" ref="B24:G24" si="3">+B23+B11</f>
        <v>13942.729216120968</v>
      </c>
      <c r="C24" s="62">
        <f t="shared" si="3"/>
        <v>12535.800981556908</v>
      </c>
      <c r="D24" s="62">
        <f t="shared" si="3"/>
        <v>13488.347958584103</v>
      </c>
      <c r="E24" s="62">
        <f t="shared" si="3"/>
        <v>12103.037813259867</v>
      </c>
      <c r="F24" s="62">
        <f t="shared" si="3"/>
        <v>12823.703119383581</v>
      </c>
      <c r="G24" s="62">
        <f t="shared" si="3"/>
        <v>12184.422714042774</v>
      </c>
      <c r="H24" s="62">
        <f t="shared" ref="H24:N24" si="4">+H11+H23</f>
        <v>11011.465964396195</v>
      </c>
      <c r="I24" s="62">
        <f t="shared" si="4"/>
        <v>9140.3040316231163</v>
      </c>
      <c r="J24" s="62">
        <f t="shared" si="4"/>
        <v>8305.403420490471</v>
      </c>
      <c r="K24" s="62">
        <f t="shared" si="4"/>
        <v>6733.953884061445</v>
      </c>
      <c r="L24" s="62">
        <f t="shared" si="4"/>
        <v>5496.9461269359872</v>
      </c>
      <c r="M24" s="62">
        <f t="shared" si="4"/>
        <v>7115.4488511927302</v>
      </c>
      <c r="N24" s="62">
        <f t="shared" si="4"/>
        <v>124881.56408164816</v>
      </c>
    </row>
    <row r="25" spans="1:15" ht="15">
      <c r="A25" s="35" t="s">
        <v>104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4"/>
    </row>
    <row r="26" spans="1:15" ht="15">
      <c r="A26" s="46" t="s">
        <v>31</v>
      </c>
      <c r="B26" s="46">
        <v>23.698878627968341</v>
      </c>
      <c r="C26" s="46">
        <v>23.181741903003857</v>
      </c>
      <c r="D26" s="46">
        <v>18.318683267261317</v>
      </c>
      <c r="E26" s="46">
        <v>21.458946679751389</v>
      </c>
      <c r="F26" s="46">
        <v>17.167022499589422</v>
      </c>
      <c r="G26" s="46">
        <v>21.47333438835259</v>
      </c>
      <c r="H26" s="46">
        <v>18.412980303519536</v>
      </c>
      <c r="I26" s="46">
        <v>19.412046652819939</v>
      </c>
      <c r="J26" s="46">
        <v>15.456402199528672</v>
      </c>
      <c r="K26" s="46">
        <v>20.705467372134038</v>
      </c>
      <c r="L26" s="46">
        <v>17.612072450099127</v>
      </c>
      <c r="M26" s="46">
        <v>18.846398980242192</v>
      </c>
      <c r="N26" s="34">
        <f>SUM(B26:M26)</f>
        <v>235.74397532427042</v>
      </c>
    </row>
    <row r="27" spans="1:15" ht="15">
      <c r="A27" s="45" t="s">
        <v>44</v>
      </c>
      <c r="B27" s="46">
        <v>1258.3521031629289</v>
      </c>
      <c r="C27" s="46">
        <v>1519.5483788807196</v>
      </c>
      <c r="D27" s="46">
        <v>1503.5546054325796</v>
      </c>
      <c r="E27" s="46">
        <v>1270.7580858166361</v>
      </c>
      <c r="F27" s="46">
        <v>1385.1752073073856</v>
      </c>
      <c r="G27" s="46">
        <v>1224.1892501613156</v>
      </c>
      <c r="H27" s="46">
        <v>1180.4668635797577</v>
      </c>
      <c r="I27" s="46">
        <v>1007.7553837429305</v>
      </c>
      <c r="J27" s="46">
        <v>999.16474355208959</v>
      </c>
      <c r="K27" s="46">
        <v>675.762241686641</v>
      </c>
      <c r="L27" s="46">
        <v>769.68728168487507</v>
      </c>
      <c r="M27" s="46">
        <v>659.46390910718299</v>
      </c>
      <c r="N27" s="34">
        <f t="shared" ref="N27:N36" si="5">SUM(B27:M27)</f>
        <v>13453.878054115043</v>
      </c>
      <c r="O27" s="24"/>
    </row>
    <row r="28" spans="1:15" ht="15">
      <c r="A28" s="46" t="s">
        <v>33</v>
      </c>
      <c r="B28" s="46">
        <v>509.95298639421742</v>
      </c>
      <c r="C28" s="46">
        <v>495.5309373913521</v>
      </c>
      <c r="D28" s="46">
        <v>662.87330999917049</v>
      </c>
      <c r="E28" s="46">
        <v>554.48297528305591</v>
      </c>
      <c r="F28" s="46">
        <v>514.35171155131138</v>
      </c>
      <c r="G28" s="46">
        <v>591.66719272289447</v>
      </c>
      <c r="H28" s="46">
        <v>376.87699883133115</v>
      </c>
      <c r="I28" s="46">
        <v>478.26134136387839</v>
      </c>
      <c r="J28" s="46">
        <v>286.798171774906</v>
      </c>
      <c r="K28" s="46">
        <v>262.3399132444668</v>
      </c>
      <c r="L28" s="46">
        <v>197.96262689145297</v>
      </c>
      <c r="M28" s="46">
        <v>245.12667236604034</v>
      </c>
      <c r="N28" s="34">
        <f t="shared" si="5"/>
        <v>5176.2248378140766</v>
      </c>
    </row>
    <row r="29" spans="1:15" ht="15">
      <c r="A29" s="46" t="s">
        <v>46</v>
      </c>
      <c r="B29" s="46">
        <v>222.20724274406331</v>
      </c>
      <c r="C29" s="46">
        <v>377.00486658835371</v>
      </c>
      <c r="D29" s="46">
        <v>316.5011966798811</v>
      </c>
      <c r="E29" s="46">
        <v>375.84505310335294</v>
      </c>
      <c r="F29" s="46">
        <v>280.41882949955652</v>
      </c>
      <c r="G29" s="46">
        <v>541.15709207209841</v>
      </c>
      <c r="H29" s="46">
        <v>408.72753616472397</v>
      </c>
      <c r="I29" s="46">
        <v>422.87503415619119</v>
      </c>
      <c r="J29" s="46">
        <v>370.96642437725063</v>
      </c>
      <c r="K29" s="46">
        <v>251.61922258258772</v>
      </c>
      <c r="L29" s="46">
        <v>276.84971780410729</v>
      </c>
      <c r="M29" s="46">
        <v>311.21957552775655</v>
      </c>
      <c r="N29" s="34">
        <f t="shared" si="5"/>
        <v>4155.3917912999232</v>
      </c>
    </row>
    <row r="30" spans="1:15" ht="15">
      <c r="A30" s="45" t="s">
        <v>35</v>
      </c>
      <c r="B30" s="46">
        <v>0.93832453825857509</v>
      </c>
      <c r="C30" s="46">
        <v>1.0538680986742741</v>
      </c>
      <c r="D30" s="46">
        <v>0.8464622893954411</v>
      </c>
      <c r="E30" s="46">
        <v>1.3444553483807655</v>
      </c>
      <c r="F30" s="46">
        <v>1.1430448349482674</v>
      </c>
      <c r="G30" s="46">
        <v>1.2960911536635542</v>
      </c>
      <c r="H30" s="46">
        <v>0.93316112366806603</v>
      </c>
      <c r="I30" s="46">
        <v>0.7828726633647547</v>
      </c>
      <c r="J30" s="46">
        <v>0.97721916732128822</v>
      </c>
      <c r="K30" s="46">
        <v>1.3836780503447172</v>
      </c>
      <c r="L30" s="46">
        <v>1.2832111074753463</v>
      </c>
      <c r="M30" s="46">
        <v>1.1711281070745698</v>
      </c>
      <c r="N30" s="34">
        <f>SUM(B30:M30)</f>
        <v>13.153516482569618</v>
      </c>
    </row>
    <row r="31" spans="1:15" ht="15">
      <c r="A31" s="46" t="s">
        <v>36</v>
      </c>
      <c r="B31" s="46">
        <v>1602.4970904665433</v>
      </c>
      <c r="C31" s="46">
        <v>1835.543512176288</v>
      </c>
      <c r="D31" s="46">
        <v>1961.2423083789949</v>
      </c>
      <c r="E31" s="46">
        <v>1214.0302112408945</v>
      </c>
      <c r="F31" s="46">
        <v>1633.3841876212769</v>
      </c>
      <c r="G31" s="46">
        <v>2333.1410808275173</v>
      </c>
      <c r="H31" s="46">
        <v>2085.5948863431586</v>
      </c>
      <c r="I31" s="46">
        <v>1815.7661450308972</v>
      </c>
      <c r="J31" s="46">
        <v>1325.4187099611704</v>
      </c>
      <c r="K31" s="46">
        <v>932.24057166444288</v>
      </c>
      <c r="L31" s="46">
        <v>1151.1444777339577</v>
      </c>
      <c r="M31" s="46">
        <v>975.24657360531546</v>
      </c>
      <c r="N31" s="34">
        <f>SUM(B31:M31)</f>
        <v>18865.249755050456</v>
      </c>
    </row>
    <row r="32" spans="1:15" ht="15">
      <c r="A32" s="46" t="s">
        <v>47</v>
      </c>
      <c r="B32" s="46">
        <v>0</v>
      </c>
      <c r="C32" s="46">
        <v>4.7613023999999999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34">
        <f t="shared" si="5"/>
        <v>4.7613023999999999</v>
      </c>
    </row>
    <row r="33" spans="1:15" ht="15">
      <c r="A33" s="46" t="s">
        <v>48</v>
      </c>
      <c r="B33" s="46">
        <v>0.75412145448548817</v>
      </c>
      <c r="C33" s="46">
        <v>1.450936462393019</v>
      </c>
      <c r="D33" s="46">
        <v>1.4494631883779321</v>
      </c>
      <c r="E33" s="46">
        <v>0.92034336692836116</v>
      </c>
      <c r="F33" s="46">
        <v>1.076615375391426</v>
      </c>
      <c r="G33" s="46">
        <v>1.1791497088146858</v>
      </c>
      <c r="H33" s="46">
        <v>1.1132474364407996</v>
      </c>
      <c r="I33" s="46">
        <v>1.1576602874101294</v>
      </c>
      <c r="J33" s="46">
        <v>1.2344726747839747</v>
      </c>
      <c r="K33" s="46">
        <v>3.2912335807375341</v>
      </c>
      <c r="L33" s="46">
        <v>1.0272104498235481</v>
      </c>
      <c r="M33" s="46">
        <v>1.3537485602931802</v>
      </c>
      <c r="N33" s="34">
        <f t="shared" si="5"/>
        <v>16.008202545880078</v>
      </c>
    </row>
    <row r="34" spans="1:15" ht="15">
      <c r="A34" s="46" t="s">
        <v>38</v>
      </c>
      <c r="B34" s="46">
        <v>205.94897886111505</v>
      </c>
      <c r="C34" s="46">
        <v>286.95262644070505</v>
      </c>
      <c r="D34" s="46">
        <v>196.41000113744053</v>
      </c>
      <c r="E34" s="46">
        <v>272.99423892014613</v>
      </c>
      <c r="F34" s="46">
        <v>309.75937286421754</v>
      </c>
      <c r="G34" s="46">
        <v>264.23074594516152</v>
      </c>
      <c r="H34" s="46">
        <v>181.81795748593649</v>
      </c>
      <c r="I34" s="46">
        <v>179.98984453733533</v>
      </c>
      <c r="J34" s="46">
        <v>159.01062733474578</v>
      </c>
      <c r="K34" s="46">
        <v>94.233288800635876</v>
      </c>
      <c r="L34" s="46">
        <v>53.131388978468337</v>
      </c>
      <c r="M34" s="46">
        <v>116.20631005812618</v>
      </c>
      <c r="N34" s="34">
        <f t="shared" si="5"/>
        <v>2320.6853813640341</v>
      </c>
    </row>
    <row r="35" spans="1:15" ht="15">
      <c r="A35" s="46" t="s">
        <v>39</v>
      </c>
      <c r="B35" s="46">
        <v>4.9784785732189967</v>
      </c>
      <c r="C35" s="46">
        <v>1.626458768249706</v>
      </c>
      <c r="D35" s="46">
        <v>5.8883242644301284</v>
      </c>
      <c r="E35" s="46">
        <v>4.2336367040039251</v>
      </c>
      <c r="F35" s="46">
        <v>4.2316100391625611</v>
      </c>
      <c r="G35" s="46">
        <v>0</v>
      </c>
      <c r="H35" s="46">
        <v>2.2219524663710466</v>
      </c>
      <c r="I35" s="46">
        <v>4.1611560867502799</v>
      </c>
      <c r="J35" s="46">
        <v>3.7520160000000002</v>
      </c>
      <c r="K35" s="46">
        <v>2.5867509831569664</v>
      </c>
      <c r="L35" s="46">
        <v>2.2609893410715434</v>
      </c>
      <c r="M35" s="46">
        <v>4.0908957569343531</v>
      </c>
      <c r="N35" s="34">
        <f t="shared" si="5"/>
        <v>40.032268983349503</v>
      </c>
    </row>
    <row r="36" spans="1:15" ht="15">
      <c r="A36" s="46" t="s">
        <v>89</v>
      </c>
      <c r="B36" s="46">
        <v>296.83522976415452</v>
      </c>
      <c r="C36" s="46">
        <v>265.98329564398409</v>
      </c>
      <c r="D36" s="46">
        <v>287.45488948748061</v>
      </c>
      <c r="E36" s="46">
        <v>273.40983412327159</v>
      </c>
      <c r="F36" s="46">
        <v>356.798869542783</v>
      </c>
      <c r="G36" s="46">
        <v>329.43615635795231</v>
      </c>
      <c r="H36" s="46">
        <v>269.53981442091845</v>
      </c>
      <c r="I36" s="46">
        <v>201.25029273930431</v>
      </c>
      <c r="J36" s="46">
        <v>205.11138502870335</v>
      </c>
      <c r="K36" s="46">
        <v>130.42806669552556</v>
      </c>
      <c r="L36" s="46">
        <v>148.60768639782464</v>
      </c>
      <c r="M36" s="46">
        <v>230.61992803929752</v>
      </c>
      <c r="N36" s="34">
        <f t="shared" si="5"/>
        <v>2995.4754482412</v>
      </c>
    </row>
    <row r="37" spans="1:15" ht="14.25">
      <c r="A37" s="64" t="s">
        <v>105</v>
      </c>
      <c r="B37" s="62">
        <f>SUM(B26:B36)</f>
        <v>4126.1634345869534</v>
      </c>
      <c r="C37" s="62">
        <f t="shared" ref="C37:M37" si="6">SUM(C26:C36)</f>
        <v>4812.6379247537234</v>
      </c>
      <c r="D37" s="62">
        <f t="shared" si="6"/>
        <v>4954.5392441250115</v>
      </c>
      <c r="E37" s="62">
        <f t="shared" si="6"/>
        <v>3989.477780586421</v>
      </c>
      <c r="F37" s="62">
        <f t="shared" si="6"/>
        <v>4503.5064711356226</v>
      </c>
      <c r="G37" s="62">
        <f t="shared" si="6"/>
        <v>5307.7700933377691</v>
      </c>
      <c r="H37" s="62">
        <f t="shared" si="6"/>
        <v>4525.7053981558265</v>
      </c>
      <c r="I37" s="62">
        <f t="shared" si="6"/>
        <v>4131.4117772608824</v>
      </c>
      <c r="J37" s="62">
        <f t="shared" si="6"/>
        <v>3367.8901720704998</v>
      </c>
      <c r="K37" s="62">
        <f t="shared" si="6"/>
        <v>2374.5904346606735</v>
      </c>
      <c r="L37" s="62">
        <f t="shared" si="6"/>
        <v>2619.5666628391555</v>
      </c>
      <c r="M37" s="62">
        <f t="shared" si="6"/>
        <v>2563.3451401082634</v>
      </c>
      <c r="N37" s="62">
        <f>SUM(N26:N36)</f>
        <v>47276.604533620804</v>
      </c>
      <c r="O37" s="24"/>
    </row>
    <row r="38" spans="1:15" ht="14.25">
      <c r="A38" s="64" t="s">
        <v>51</v>
      </c>
      <c r="B38" s="62">
        <f t="shared" ref="B38:N38" si="7">+B24-B37</f>
        <v>9816.5657815340146</v>
      </c>
      <c r="C38" s="62">
        <f t="shared" si="7"/>
        <v>7723.1630568031842</v>
      </c>
      <c r="D38" s="62">
        <f t="shared" si="7"/>
        <v>8533.8087144590918</v>
      </c>
      <c r="E38" s="62">
        <f t="shared" si="7"/>
        <v>8113.5600326734457</v>
      </c>
      <c r="F38" s="62">
        <f t="shared" si="7"/>
        <v>8320.1966482479584</v>
      </c>
      <c r="G38" s="62">
        <f t="shared" si="7"/>
        <v>6876.6526207050047</v>
      </c>
      <c r="H38" s="62">
        <f t="shared" si="7"/>
        <v>6485.7605662403685</v>
      </c>
      <c r="I38" s="62">
        <f t="shared" si="7"/>
        <v>5008.8922543622339</v>
      </c>
      <c r="J38" s="62">
        <f t="shared" si="7"/>
        <v>4937.5132484199712</v>
      </c>
      <c r="K38" s="62">
        <f t="shared" si="7"/>
        <v>4359.3634494007711</v>
      </c>
      <c r="L38" s="62">
        <f t="shared" si="7"/>
        <v>2877.3794640968317</v>
      </c>
      <c r="M38" s="62">
        <f t="shared" si="7"/>
        <v>4552.1037110844663</v>
      </c>
      <c r="N38" s="62">
        <f t="shared" si="7"/>
        <v>77604.959548027357</v>
      </c>
    </row>
    <row r="39" spans="1:15" ht="12.75">
      <c r="A39" s="161" t="s">
        <v>84</v>
      </c>
      <c r="B39" s="162"/>
      <c r="C39" s="138"/>
      <c r="D39" s="138"/>
      <c r="E39" s="138"/>
      <c r="F39" s="138"/>
      <c r="G39" s="144"/>
      <c r="H39" s="144"/>
      <c r="I39" s="144"/>
      <c r="J39" s="144"/>
      <c r="K39" s="144"/>
      <c r="L39" s="144"/>
      <c r="M39" s="144"/>
      <c r="N39" s="145"/>
    </row>
    <row r="40" spans="1:15" ht="12" customHeight="1">
      <c r="A40" s="139" t="s">
        <v>54</v>
      </c>
      <c r="B40" s="140"/>
      <c r="C40" s="140"/>
      <c r="D40" s="140"/>
      <c r="E40" s="140"/>
      <c r="F40" s="140"/>
      <c r="G40" s="133"/>
      <c r="H40" s="133"/>
      <c r="I40" s="133"/>
      <c r="J40" s="133"/>
      <c r="K40" s="133"/>
      <c r="L40" s="133"/>
      <c r="M40" s="133"/>
      <c r="N40" s="133"/>
    </row>
    <row r="41" spans="1:15" ht="12.75">
      <c r="A41" s="141" t="s">
        <v>55</v>
      </c>
      <c r="B41" s="140"/>
      <c r="C41" s="140"/>
      <c r="D41" s="140"/>
      <c r="E41" s="140"/>
      <c r="F41" s="140"/>
      <c r="G41" s="146"/>
      <c r="H41" s="146"/>
      <c r="I41" s="146"/>
      <c r="J41" s="146"/>
      <c r="K41" s="146"/>
      <c r="L41" s="146"/>
      <c r="M41" s="146"/>
      <c r="N41" s="146"/>
    </row>
    <row r="42" spans="1:15" ht="12.75">
      <c r="A42" s="141" t="s">
        <v>56</v>
      </c>
      <c r="B42" s="140"/>
      <c r="C42" s="140"/>
      <c r="D42" s="140"/>
      <c r="E42" s="140"/>
      <c r="F42" s="140"/>
      <c r="G42" s="6"/>
      <c r="H42" s="6"/>
      <c r="I42" s="6"/>
      <c r="J42" s="6"/>
      <c r="K42" s="6"/>
      <c r="L42" s="6"/>
      <c r="M42" s="6"/>
      <c r="N42" s="6"/>
    </row>
    <row r="43" spans="1:15" ht="15">
      <c r="A43" s="141" t="s">
        <v>85</v>
      </c>
      <c r="B43" s="114"/>
      <c r="C43" s="114"/>
      <c r="D43" s="114"/>
      <c r="E43" s="114"/>
      <c r="F43" s="114"/>
      <c r="G43" s="6"/>
      <c r="H43" s="6"/>
      <c r="I43" s="6"/>
      <c r="J43" s="6"/>
      <c r="K43" s="6"/>
      <c r="L43" s="6"/>
      <c r="M43" s="6"/>
      <c r="N43" s="6"/>
    </row>
    <row r="44" spans="1:15" ht="15">
      <c r="A44" s="141" t="s">
        <v>59</v>
      </c>
      <c r="B44" s="114"/>
      <c r="C44" s="114"/>
      <c r="D44" s="114"/>
      <c r="E44" s="114"/>
      <c r="F44" s="114"/>
      <c r="G44" s="6"/>
      <c r="H44" s="6"/>
      <c r="I44" s="6"/>
      <c r="J44" s="6"/>
      <c r="K44" s="6"/>
      <c r="L44" s="6"/>
      <c r="M44" s="6"/>
      <c r="N44" s="6"/>
    </row>
    <row r="45" spans="1:15" ht="15">
      <c r="A45" s="141" t="s">
        <v>60</v>
      </c>
      <c r="B45" s="114"/>
      <c r="C45" s="114"/>
      <c r="D45" s="114"/>
      <c r="E45" s="114"/>
      <c r="F45" s="114"/>
      <c r="G45" s="6"/>
      <c r="H45" s="6"/>
      <c r="I45" s="6"/>
      <c r="J45" s="6"/>
      <c r="K45" s="6"/>
      <c r="L45" s="6"/>
      <c r="M45" s="6"/>
      <c r="N45" s="6"/>
    </row>
    <row r="46" spans="1:15" ht="15">
      <c r="A46" s="141" t="s">
        <v>61</v>
      </c>
      <c r="B46" s="114"/>
      <c r="C46" s="114"/>
      <c r="D46" s="114"/>
      <c r="E46" s="114"/>
      <c r="F46" s="114"/>
      <c r="G46" s="6"/>
      <c r="H46" s="6"/>
      <c r="I46" s="6"/>
      <c r="J46" s="6"/>
      <c r="K46" s="6"/>
      <c r="L46" s="6"/>
      <c r="M46" s="6"/>
      <c r="N46" s="6"/>
    </row>
    <row r="47" spans="1:15" ht="12.75">
      <c r="A47" s="141" t="s">
        <v>86</v>
      </c>
      <c r="B47" s="140"/>
      <c r="C47" s="140"/>
      <c r="D47" s="140"/>
      <c r="E47" s="140"/>
      <c r="F47" s="140"/>
      <c r="G47" s="6"/>
      <c r="H47" s="6"/>
      <c r="I47" s="6"/>
      <c r="J47" s="6"/>
      <c r="K47" s="6"/>
      <c r="L47" s="6"/>
      <c r="M47" s="6"/>
      <c r="N47" s="6"/>
    </row>
    <row r="51" spans="2:13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</sheetData>
  <mergeCells count="3">
    <mergeCell ref="A7:N7"/>
    <mergeCell ref="A8:N8"/>
    <mergeCell ref="A39:B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IT47"/>
  <sheetViews>
    <sheetView topLeftCell="A22" zoomScale="70" zoomScaleNormal="70" workbookViewId="0">
      <selection activeCell="A39" sqref="A39:N47"/>
    </sheetView>
  </sheetViews>
  <sheetFormatPr defaultRowHeight="12"/>
  <cols>
    <col min="1" max="1" width="30.85546875" style="20" customWidth="1"/>
    <col min="2" max="14" width="14.7109375" style="20" customWidth="1"/>
    <col min="15" max="16384" width="9.140625" style="20"/>
  </cols>
  <sheetData>
    <row r="1" spans="1:254" ht="12.75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54" ht="12.75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54" ht="20.25">
      <c r="A3" s="5"/>
      <c r="B3" s="6"/>
      <c r="C3" s="6"/>
      <c r="D3" s="6"/>
      <c r="E3" s="39" t="s">
        <v>0</v>
      </c>
      <c r="F3" s="6"/>
      <c r="G3" s="6"/>
      <c r="H3" s="6"/>
      <c r="I3" s="6"/>
      <c r="J3" s="6"/>
      <c r="K3" s="6"/>
      <c r="L3" s="6"/>
      <c r="M3" s="6"/>
      <c r="N3" s="6"/>
    </row>
    <row r="4" spans="1:254" ht="12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54" ht="12.7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54" ht="18.75">
      <c r="A6" s="29" t="s">
        <v>106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</row>
    <row r="7" spans="1:254" ht="18.7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</row>
    <row r="8" spans="1:25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</row>
    <row r="9" spans="1:254" ht="18.75">
      <c r="A9" s="32" t="s">
        <v>4</v>
      </c>
      <c r="B9" s="33" t="s">
        <v>64</v>
      </c>
      <c r="C9" s="33" t="s">
        <v>65</v>
      </c>
      <c r="D9" s="33" t="s">
        <v>66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3" t="s">
        <v>74</v>
      </c>
      <c r="M9" s="33" t="s">
        <v>75</v>
      </c>
      <c r="N9" s="33" t="s">
        <v>76</v>
      </c>
    </row>
    <row r="10" spans="1:254" ht="15.75">
      <c r="A10" s="36" t="s">
        <v>101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254" ht="15.75">
      <c r="A11" s="37" t="s">
        <v>77</v>
      </c>
      <c r="B11" s="46">
        <v>12190.612279129386</v>
      </c>
      <c r="C11" s="46">
        <v>12393.631840334048</v>
      </c>
      <c r="D11" s="46">
        <v>10390.963398064974</v>
      </c>
      <c r="E11" s="46">
        <v>12226.031501604779</v>
      </c>
      <c r="F11" s="46">
        <v>13364.259989323045</v>
      </c>
      <c r="G11" s="46">
        <v>11794.265220825146</v>
      </c>
      <c r="H11" s="46">
        <v>11887.947225275148</v>
      </c>
      <c r="I11" s="46">
        <v>11162.830465689185</v>
      </c>
      <c r="J11" s="46">
        <v>12343.216353008676</v>
      </c>
      <c r="K11" s="46">
        <v>11813.780152627558</v>
      </c>
      <c r="L11" s="46">
        <v>12518.958224686219</v>
      </c>
      <c r="M11" s="46">
        <v>10875.093633551689</v>
      </c>
      <c r="N11" s="34">
        <f>SUM(B11:M11)</f>
        <v>142961.59028411983</v>
      </c>
    </row>
    <row r="12" spans="1:254" ht="15.75">
      <c r="A12" s="38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4"/>
    </row>
    <row r="13" spans="1:254" ht="15">
      <c r="A13" s="42" t="s">
        <v>31</v>
      </c>
      <c r="B13" s="46">
        <v>448.93966236786628</v>
      </c>
      <c r="C13" s="46">
        <v>483.56329267235031</v>
      </c>
      <c r="D13" s="46">
        <v>275.87314270423394</v>
      </c>
      <c r="E13" s="46">
        <v>333.02313445530564</v>
      </c>
      <c r="F13" s="46">
        <v>473.37903182948503</v>
      </c>
      <c r="G13" s="46">
        <v>518.58948258175383</v>
      </c>
      <c r="H13" s="46">
        <v>563.57275019280212</v>
      </c>
      <c r="I13" s="46">
        <v>332.31201091169908</v>
      </c>
      <c r="J13" s="46">
        <v>792.69644015090694</v>
      </c>
      <c r="K13" s="46">
        <v>762.18643498968095</v>
      </c>
      <c r="L13" s="46">
        <v>653.65192343599608</v>
      </c>
      <c r="M13" s="46">
        <v>506.22907781423032</v>
      </c>
      <c r="N13" s="34">
        <f>SUM(B13:M13)</f>
        <v>6144.0163841063104</v>
      </c>
    </row>
    <row r="14" spans="1:254" ht="15">
      <c r="A14" s="42" t="s">
        <v>32</v>
      </c>
      <c r="B14" s="46">
        <v>0</v>
      </c>
      <c r="C14" s="46">
        <v>15.6628279</v>
      </c>
      <c r="D14" s="46">
        <v>120.965465588</v>
      </c>
      <c r="E14" s="46">
        <v>81.366621410000008</v>
      </c>
      <c r="F14" s="46">
        <v>0</v>
      </c>
      <c r="G14" s="46">
        <v>0</v>
      </c>
      <c r="H14" s="46">
        <v>29.55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34">
        <f t="shared" ref="N14:N22" si="0">SUM(B14:M14)</f>
        <v>247.544914898</v>
      </c>
    </row>
    <row r="15" spans="1:254" ht="15">
      <c r="A15" s="42" t="s">
        <v>33</v>
      </c>
      <c r="B15" s="46">
        <v>66.279358896972099</v>
      </c>
      <c r="C15" s="46">
        <v>58.037854380717803</v>
      </c>
      <c r="D15" s="46">
        <v>107.24306290285905</v>
      </c>
      <c r="E15" s="46">
        <v>85.243184769784904</v>
      </c>
      <c r="F15" s="46">
        <v>87.645584894578306</v>
      </c>
      <c r="G15" s="46">
        <v>158.65748137545802</v>
      </c>
      <c r="H15" s="46">
        <v>74.241848698586111</v>
      </c>
      <c r="I15" s="46">
        <v>109.23502939113803</v>
      </c>
      <c r="J15" s="46">
        <v>96.804432445015266</v>
      </c>
      <c r="K15" s="46">
        <v>64.418076313700581</v>
      </c>
      <c r="L15" s="46">
        <v>57.488495219762591</v>
      </c>
      <c r="M15" s="46">
        <v>16.443790505487197</v>
      </c>
      <c r="N15" s="34">
        <f t="shared" si="0"/>
        <v>981.73819979405994</v>
      </c>
    </row>
    <row r="16" spans="1:254" ht="15">
      <c r="A16" s="42" t="s">
        <v>34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34">
        <f t="shared" si="0"/>
        <v>0</v>
      </c>
    </row>
    <row r="17" spans="1:14" ht="15">
      <c r="A17" s="42" t="s">
        <v>35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34">
        <f t="shared" si="0"/>
        <v>0</v>
      </c>
    </row>
    <row r="18" spans="1:14" ht="15">
      <c r="A18" s="42" t="s">
        <v>36</v>
      </c>
      <c r="B18" s="46">
        <v>4.1783599667467204</v>
      </c>
      <c r="C18" s="46">
        <v>14.180945654468683</v>
      </c>
      <c r="D18" s="46">
        <v>0.36022072313357884</v>
      </c>
      <c r="E18" s="46">
        <v>1.6381647074254422</v>
      </c>
      <c r="F18" s="46">
        <v>3.0224350753012046</v>
      </c>
      <c r="G18" s="46">
        <v>0.70456774091125574</v>
      </c>
      <c r="H18" s="46">
        <v>3.2543186535989714</v>
      </c>
      <c r="I18" s="46">
        <v>28.031309993624483</v>
      </c>
      <c r="J18" s="46">
        <v>3.9471624498314339</v>
      </c>
      <c r="K18" s="46">
        <v>1.78705124622956</v>
      </c>
      <c r="L18" s="46">
        <v>8.3911243022136652</v>
      </c>
      <c r="M18" s="46">
        <v>4.5769719487861655</v>
      </c>
      <c r="N18" s="34">
        <f>SUM(B18:M18)</f>
        <v>74.072632462271159</v>
      </c>
    </row>
    <row r="19" spans="1:14" ht="15">
      <c r="A19" s="42" t="s">
        <v>37</v>
      </c>
      <c r="B19" s="46">
        <v>148.80142141141692</v>
      </c>
      <c r="C19" s="46">
        <v>200.85867492962703</v>
      </c>
      <c r="D19" s="46">
        <v>136.99578481754267</v>
      </c>
      <c r="E19" s="46">
        <v>176.00661649697503</v>
      </c>
      <c r="F19" s="46">
        <v>151.32420277108432</v>
      </c>
      <c r="G19" s="46">
        <v>117.82240765200825</v>
      </c>
      <c r="H19" s="46">
        <v>207.45655496465295</v>
      </c>
      <c r="I19" s="46">
        <v>135.72137580490914</v>
      </c>
      <c r="J19" s="46">
        <v>217.9968316423182</v>
      </c>
      <c r="K19" s="46">
        <v>257.56709230036512</v>
      </c>
      <c r="L19" s="46">
        <v>197.59047967597047</v>
      </c>
      <c r="M19" s="46">
        <v>173.44323954539408</v>
      </c>
      <c r="N19" s="34">
        <f>SUM(B19:M19)</f>
        <v>2121.5846820122642</v>
      </c>
    </row>
    <row r="20" spans="1:14" ht="15">
      <c r="A20" s="42" t="s">
        <v>38</v>
      </c>
      <c r="B20" s="46">
        <v>74.147789137262151</v>
      </c>
      <c r="C20" s="46">
        <v>34.569687825475015</v>
      </c>
      <c r="D20" s="46">
        <v>31.260148342818884</v>
      </c>
      <c r="E20" s="46">
        <v>118.64287282147131</v>
      </c>
      <c r="F20" s="46">
        <v>99.369806234939745</v>
      </c>
      <c r="G20" s="46">
        <v>82.847009493570411</v>
      </c>
      <c r="H20" s="46">
        <v>127.07575939910025</v>
      </c>
      <c r="I20" s="46">
        <v>28.142673430028687</v>
      </c>
      <c r="J20" s="46">
        <v>87.610750855729762</v>
      </c>
      <c r="K20" s="46">
        <v>46.773538948156848</v>
      </c>
      <c r="L20" s="46">
        <v>82.194750336022295</v>
      </c>
      <c r="M20" s="46">
        <v>129.4963686867672</v>
      </c>
      <c r="N20" s="34">
        <f>SUM(B20:M20)</f>
        <v>942.13115551134251</v>
      </c>
    </row>
    <row r="21" spans="1:14" ht="15">
      <c r="A21" s="42" t="s">
        <v>39</v>
      </c>
      <c r="B21" s="46">
        <v>13.796774431923147</v>
      </c>
      <c r="C21" s="46">
        <v>17.095829908515132</v>
      </c>
      <c r="D21" s="46">
        <v>3.6906171911617003</v>
      </c>
      <c r="E21" s="46">
        <v>3.7399555030905187</v>
      </c>
      <c r="F21" s="46">
        <v>0.76871808734939739</v>
      </c>
      <c r="G21" s="46">
        <v>2.4718696936021587</v>
      </c>
      <c r="H21" s="46">
        <v>6.1830623553984569</v>
      </c>
      <c r="I21" s="46">
        <v>9.8419686165125899</v>
      </c>
      <c r="J21" s="46">
        <v>12.304160924707016</v>
      </c>
      <c r="K21" s="46">
        <v>10.437858263216384</v>
      </c>
      <c r="L21" s="46">
        <v>34.453108341353868</v>
      </c>
      <c r="M21" s="46">
        <v>17.653633854339876</v>
      </c>
      <c r="N21" s="34">
        <f t="shared" si="0"/>
        <v>132.43755717117025</v>
      </c>
    </row>
    <row r="22" spans="1:14" ht="18">
      <c r="A22" s="42" t="s">
        <v>102</v>
      </c>
      <c r="B22" s="46">
        <v>130.80839943902095</v>
      </c>
      <c r="C22" s="46">
        <v>152.55350591686135</v>
      </c>
      <c r="D22" s="46">
        <v>121.46157112119192</v>
      </c>
      <c r="E22" s="46">
        <v>159.51650750628914</v>
      </c>
      <c r="F22" s="46">
        <v>130.13772415409642</v>
      </c>
      <c r="G22" s="46">
        <v>187.44154971725357</v>
      </c>
      <c r="H22" s="46">
        <v>140.67672296683827</v>
      </c>
      <c r="I22" s="46">
        <v>186.33116744604081</v>
      </c>
      <c r="J22" s="46">
        <v>109.56615495942197</v>
      </c>
      <c r="K22" s="46">
        <v>207.07841694110175</v>
      </c>
      <c r="L22" s="46">
        <v>134.50930304684016</v>
      </c>
      <c r="M22" s="46">
        <v>162.19246050814081</v>
      </c>
      <c r="N22" s="34">
        <f t="shared" si="0"/>
        <v>1822.2734837230971</v>
      </c>
    </row>
    <row r="23" spans="1:14" ht="14.25">
      <c r="A23" s="65" t="s">
        <v>103</v>
      </c>
      <c r="B23" s="67">
        <f t="shared" ref="B23:G23" si="1">SUM(B13:B22)</f>
        <v>886.95176565120823</v>
      </c>
      <c r="C23" s="67">
        <f t="shared" si="1"/>
        <v>976.52261918801537</v>
      </c>
      <c r="D23" s="67">
        <f t="shared" si="1"/>
        <v>797.85001339094174</v>
      </c>
      <c r="E23" s="67">
        <f t="shared" si="1"/>
        <v>959.17705767034204</v>
      </c>
      <c r="F23" s="67">
        <f t="shared" si="1"/>
        <v>945.64750304683434</v>
      </c>
      <c r="G23" s="67">
        <f t="shared" si="1"/>
        <v>1068.5343682545574</v>
      </c>
      <c r="H23" s="67">
        <f>SUM(H13:H22)</f>
        <v>1152.0110172309769</v>
      </c>
      <c r="I23" s="67">
        <f t="shared" ref="I23:N23" si="2">SUM(I13:I22)</f>
        <v>829.61553559395281</v>
      </c>
      <c r="J23" s="67">
        <f t="shared" si="2"/>
        <v>1320.9259334279307</v>
      </c>
      <c r="K23" s="67">
        <f t="shared" si="2"/>
        <v>1350.2484690024512</v>
      </c>
      <c r="L23" s="67">
        <f t="shared" si="2"/>
        <v>1168.279184358159</v>
      </c>
      <c r="M23" s="67">
        <f t="shared" si="2"/>
        <v>1010.0355428631458</v>
      </c>
      <c r="N23" s="67">
        <f t="shared" si="2"/>
        <v>12465.799009678514</v>
      </c>
    </row>
    <row r="24" spans="1:14" ht="14.25">
      <c r="A24" s="66" t="s">
        <v>80</v>
      </c>
      <c r="B24" s="67">
        <f t="shared" ref="B24:G24" si="3">+B23+B11</f>
        <v>13077.564044780594</v>
      </c>
      <c r="C24" s="67">
        <f t="shared" si="3"/>
        <v>13370.154459522064</v>
      </c>
      <c r="D24" s="67">
        <f t="shared" si="3"/>
        <v>11188.813411455916</v>
      </c>
      <c r="E24" s="67">
        <f t="shared" si="3"/>
        <v>13185.208559275121</v>
      </c>
      <c r="F24" s="67">
        <f t="shared" si="3"/>
        <v>14309.907492369879</v>
      </c>
      <c r="G24" s="67">
        <f t="shared" si="3"/>
        <v>12862.799589079703</v>
      </c>
      <c r="H24" s="67">
        <f t="shared" ref="H24:N24" si="4">+H11+H23</f>
        <v>13039.958242506123</v>
      </c>
      <c r="I24" s="67">
        <f t="shared" si="4"/>
        <v>11992.446001283139</v>
      </c>
      <c r="J24" s="67">
        <f t="shared" si="4"/>
        <v>13664.142286436607</v>
      </c>
      <c r="K24" s="67">
        <f t="shared" si="4"/>
        <v>13164.028621630008</v>
      </c>
      <c r="L24" s="67">
        <f t="shared" si="4"/>
        <v>13687.237409044377</v>
      </c>
      <c r="M24" s="67">
        <f t="shared" si="4"/>
        <v>11885.129176414835</v>
      </c>
      <c r="N24" s="67">
        <f t="shared" si="4"/>
        <v>155427.38929379833</v>
      </c>
    </row>
    <row r="25" spans="1:14" ht="15">
      <c r="A25" s="35" t="s">
        <v>104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4"/>
    </row>
    <row r="26" spans="1:14" ht="15">
      <c r="A26" s="46" t="s">
        <v>31</v>
      </c>
      <c r="B26" s="46">
        <v>22.46794753371513</v>
      </c>
      <c r="C26" s="46">
        <v>18.12702322308234</v>
      </c>
      <c r="D26" s="46">
        <v>16.439738868429863</v>
      </c>
      <c r="E26" s="46">
        <v>17.81319167773351</v>
      </c>
      <c r="F26" s="46">
        <v>19.442921686746985</v>
      </c>
      <c r="G26" s="46">
        <v>19.320527067788536</v>
      </c>
      <c r="H26" s="46">
        <v>17.046915167095115</v>
      </c>
      <c r="I26" s="46">
        <v>18.233025183296142</v>
      </c>
      <c r="J26" s="46">
        <v>23.044469417241935</v>
      </c>
      <c r="K26" s="46">
        <v>32.677250357199554</v>
      </c>
      <c r="L26" s="46">
        <v>27.200352903432787</v>
      </c>
      <c r="M26" s="46">
        <v>27.756900565347525</v>
      </c>
      <c r="N26" s="34">
        <f>SUM(B26:M26)</f>
        <v>259.57026365110943</v>
      </c>
    </row>
    <row r="27" spans="1:14" ht="15">
      <c r="A27" s="45" t="s">
        <v>107</v>
      </c>
      <c r="B27" s="46">
        <v>1193.6885364060784</v>
      </c>
      <c r="C27" s="46">
        <v>1388.9445836028358</v>
      </c>
      <c r="D27" s="46">
        <v>1506.102767132616</v>
      </c>
      <c r="E27" s="46">
        <v>1315.3722226406962</v>
      </c>
      <c r="F27" s="46">
        <v>1399.6620728852383</v>
      </c>
      <c r="G27" s="46">
        <v>1302.748278663908</v>
      </c>
      <c r="H27" s="46">
        <v>1196.0035841394852</v>
      </c>
      <c r="I27" s="46">
        <v>1119.4851230618563</v>
      </c>
      <c r="J27" s="46">
        <v>1329.8653679968465</v>
      </c>
      <c r="K27" s="46">
        <v>1010.2731491253594</v>
      </c>
      <c r="L27" s="46">
        <v>1056.6334007755568</v>
      </c>
      <c r="M27" s="46">
        <v>1578.4354387937594</v>
      </c>
      <c r="N27" s="34">
        <f t="shared" ref="N27:N36" si="5">SUM(B27:M27)</f>
        <v>15397.214525224237</v>
      </c>
    </row>
    <row r="28" spans="1:14" ht="15">
      <c r="A28" s="46" t="s">
        <v>33</v>
      </c>
      <c r="B28" s="46">
        <v>543.51536187726447</v>
      </c>
      <c r="C28" s="46">
        <v>652.93136751631528</v>
      </c>
      <c r="D28" s="46">
        <v>580.62191855884544</v>
      </c>
      <c r="E28" s="46">
        <v>679.04368345192211</v>
      </c>
      <c r="F28" s="46">
        <v>748.50612959442526</v>
      </c>
      <c r="G28" s="46">
        <v>632.88971283480419</v>
      </c>
      <c r="H28" s="46">
        <v>720.24684366535769</v>
      </c>
      <c r="I28" s="46">
        <v>546.31640060237783</v>
      </c>
      <c r="J28" s="46">
        <v>683.73388163330856</v>
      </c>
      <c r="K28" s="46">
        <v>591.4117779011616</v>
      </c>
      <c r="L28" s="46">
        <v>574.08872972123288</v>
      </c>
      <c r="M28" s="46">
        <v>630.36641484047084</v>
      </c>
      <c r="N28" s="34">
        <f t="shared" si="5"/>
        <v>7583.672222197486</v>
      </c>
    </row>
    <row r="29" spans="1:14" ht="15">
      <c r="A29" s="46" t="s">
        <v>108</v>
      </c>
      <c r="B29" s="46">
        <v>504.39447071864026</v>
      </c>
      <c r="C29" s="46">
        <v>490.41230823363833</v>
      </c>
      <c r="D29" s="46">
        <v>308.51153331101438</v>
      </c>
      <c r="E29" s="46">
        <v>395.0882784909744</v>
      </c>
      <c r="F29" s="46">
        <v>431.25900602409644</v>
      </c>
      <c r="G29" s="46">
        <v>546.83394918854185</v>
      </c>
      <c r="H29" s="46">
        <v>520.07434447300761</v>
      </c>
      <c r="I29" s="46">
        <v>508.02459573060884</v>
      </c>
      <c r="J29" s="46">
        <v>498.33090803534594</v>
      </c>
      <c r="K29" s="46">
        <v>365.61524961713604</v>
      </c>
      <c r="L29" s="46">
        <v>442.16533417713509</v>
      </c>
      <c r="M29" s="46">
        <v>476.29235636312603</v>
      </c>
      <c r="N29" s="34">
        <f t="shared" si="5"/>
        <v>5487.0023343632647</v>
      </c>
    </row>
    <row r="30" spans="1:14" ht="15">
      <c r="A30" s="45" t="s">
        <v>109</v>
      </c>
      <c r="B30" s="46">
        <v>1.1435433216331055</v>
      </c>
      <c r="C30" s="46">
        <v>1.2230823363828289</v>
      </c>
      <c r="D30" s="46">
        <v>1.1755942417140941</v>
      </c>
      <c r="E30" s="46">
        <v>1.3116259242863935</v>
      </c>
      <c r="F30" s="46">
        <v>0.9778614457831325</v>
      </c>
      <c r="G30" s="46">
        <v>1.1849499920622322</v>
      </c>
      <c r="H30" s="46">
        <v>1.4916452442159382</v>
      </c>
      <c r="I30" s="46">
        <v>0.83551163532036976</v>
      </c>
      <c r="J30" s="46">
        <v>1.4381120565098731</v>
      </c>
      <c r="K30" s="46">
        <v>2.2492459120495316</v>
      </c>
      <c r="L30" s="46">
        <v>1.8772858517805582</v>
      </c>
      <c r="M30" s="46">
        <v>1.1602926504822082</v>
      </c>
      <c r="N30" s="34">
        <f>SUM(B30:M30)</f>
        <v>16.068750612220263</v>
      </c>
    </row>
    <row r="31" spans="1:14" ht="15">
      <c r="A31" s="46" t="s">
        <v>110</v>
      </c>
      <c r="B31" s="46">
        <v>1420.6704760931702</v>
      </c>
      <c r="C31" s="46">
        <v>1581.5170256795311</v>
      </c>
      <c r="D31" s="46">
        <v>1621.3972576408821</v>
      </c>
      <c r="E31" s="46">
        <v>2191.6121554896495</v>
      </c>
      <c r="F31" s="46">
        <v>2248.2647659153649</v>
      </c>
      <c r="G31" s="46">
        <v>3147.2277569674984</v>
      </c>
      <c r="H31" s="46">
        <v>2203.5427454879218</v>
      </c>
      <c r="I31" s="46">
        <v>1882.3065155159295</v>
      </c>
      <c r="J31" s="46">
        <v>2429.5756065063774</v>
      </c>
      <c r="K31" s="46">
        <v>1428.0149596020799</v>
      </c>
      <c r="L31" s="46">
        <v>1900.4496663758334</v>
      </c>
      <c r="M31" s="46">
        <v>2281.6039315838639</v>
      </c>
      <c r="N31" s="34">
        <f>SUM(B31:M31)</f>
        <v>24336.182862858102</v>
      </c>
    </row>
    <row r="32" spans="1:14" ht="15">
      <c r="A32" s="46" t="s">
        <v>47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5.6319999999999997</v>
      </c>
      <c r="I32" s="46">
        <v>5.7679999999999998</v>
      </c>
      <c r="J32" s="46">
        <v>4.7050000000000001</v>
      </c>
      <c r="K32" s="46">
        <v>5.4640000000000004</v>
      </c>
      <c r="L32" s="46">
        <v>0</v>
      </c>
      <c r="M32" s="46">
        <v>0</v>
      </c>
      <c r="N32" s="34">
        <f t="shared" si="5"/>
        <v>21.568999999999996</v>
      </c>
    </row>
    <row r="33" spans="1:14" ht="15">
      <c r="A33" s="46" t="s">
        <v>48</v>
      </c>
      <c r="B33" s="46">
        <v>3.6221250323295773</v>
      </c>
      <c r="C33" s="46">
        <v>0.6697571852093761</v>
      </c>
      <c r="D33" s="46">
        <v>6.932052657134478</v>
      </c>
      <c r="E33" s="46">
        <v>1.4786530241589899</v>
      </c>
      <c r="F33" s="46">
        <v>1.3426292981927712</v>
      </c>
      <c r="G33" s="46">
        <v>1.3526951076361327</v>
      </c>
      <c r="H33" s="46">
        <v>0.93353155694087397</v>
      </c>
      <c r="I33" s="46">
        <v>1.0781237118787566</v>
      </c>
      <c r="J33" s="46">
        <v>1.014039002422872</v>
      </c>
      <c r="K33" s="46">
        <v>1.5559493383076677</v>
      </c>
      <c r="L33" s="46">
        <v>1.2632011539621433</v>
      </c>
      <c r="M33" s="46">
        <v>5.2890888127702027</v>
      </c>
      <c r="N33" s="34">
        <f t="shared" si="5"/>
        <v>26.531845880943841</v>
      </c>
    </row>
    <row r="34" spans="1:14" ht="15">
      <c r="A34" s="46" t="s">
        <v>38</v>
      </c>
      <c r="B34" s="46">
        <v>300.26911004768328</v>
      </c>
      <c r="C34" s="46">
        <v>250.13827387226556</v>
      </c>
      <c r="D34" s="46">
        <v>326.53168718472352</v>
      </c>
      <c r="E34" s="46">
        <v>329.53216621209702</v>
      </c>
      <c r="F34" s="46">
        <v>443.35487635427518</v>
      </c>
      <c r="G34" s="46">
        <v>338.11426701305277</v>
      </c>
      <c r="H34" s="46">
        <v>348.47432291131105</v>
      </c>
      <c r="I34" s="46">
        <v>296.60540004461967</v>
      </c>
      <c r="J34" s="46">
        <v>262.90742430700948</v>
      </c>
      <c r="K34" s="46">
        <v>171.23630352399681</v>
      </c>
      <c r="L34" s="46">
        <v>309.98434945722857</v>
      </c>
      <c r="M34" s="46">
        <v>293.55294483426815</v>
      </c>
      <c r="N34" s="34">
        <f t="shared" si="5"/>
        <v>3670.7011257625313</v>
      </c>
    </row>
    <row r="35" spans="1:14" ht="15">
      <c r="A35" s="46" t="s">
        <v>39</v>
      </c>
      <c r="B35" s="46">
        <v>2.8072223166451136</v>
      </c>
      <c r="C35" s="46">
        <v>4.0051218547940142</v>
      </c>
      <c r="D35" s="46">
        <v>2.9390454712328768</v>
      </c>
      <c r="E35" s="46">
        <v>9.2821583630103301</v>
      </c>
      <c r="F35" s="46">
        <v>7.9110639999999997</v>
      </c>
      <c r="G35" s="46">
        <v>4.8853179999999998</v>
      </c>
      <c r="H35" s="46">
        <v>6.3548288042416452</v>
      </c>
      <c r="I35" s="46">
        <v>5.4718288797700785</v>
      </c>
      <c r="J35" s="46">
        <v>4.5316361705701826</v>
      </c>
      <c r="K35" s="46">
        <v>1.8771320106366092</v>
      </c>
      <c r="L35" s="46">
        <v>2.0466090582836061</v>
      </c>
      <c r="M35" s="46">
        <v>0.24188525108081144</v>
      </c>
      <c r="N35" s="34">
        <f t="shared" si="5"/>
        <v>52.353850180265262</v>
      </c>
    </row>
    <row r="36" spans="1:14" ht="15">
      <c r="A36" s="46" t="s">
        <v>89</v>
      </c>
      <c r="B36" s="46">
        <v>223.1611356572057</v>
      </c>
      <c r="C36" s="46">
        <v>338.40981771234055</v>
      </c>
      <c r="D36" s="46">
        <v>278.53482487423844</v>
      </c>
      <c r="E36" s="46">
        <v>246.70624226323798</v>
      </c>
      <c r="F36" s="46">
        <v>410.05644702961854</v>
      </c>
      <c r="G36" s="46">
        <v>408.44309165085178</v>
      </c>
      <c r="H36" s="46">
        <v>359.41113553693231</v>
      </c>
      <c r="I36" s="46">
        <v>334.24715676804863</v>
      </c>
      <c r="J36" s="46">
        <v>451.93501111325895</v>
      </c>
      <c r="K36" s="46">
        <v>146.34301479798023</v>
      </c>
      <c r="L36" s="46">
        <v>288.77692611485509</v>
      </c>
      <c r="M36" s="46">
        <v>327.53138465692155</v>
      </c>
      <c r="N36" s="34">
        <f t="shared" si="5"/>
        <v>3813.5561881754898</v>
      </c>
    </row>
    <row r="37" spans="1:14" ht="14.25">
      <c r="A37" s="66" t="s">
        <v>105</v>
      </c>
      <c r="B37" s="67">
        <f>SUM(B26:B36)</f>
        <v>4215.739929004365</v>
      </c>
      <c r="C37" s="67">
        <f t="shared" ref="C37:M37" si="6">SUM(C26:C36)</f>
        <v>4726.3783612163952</v>
      </c>
      <c r="D37" s="67">
        <f t="shared" si="6"/>
        <v>4649.186419940831</v>
      </c>
      <c r="E37" s="67">
        <f t="shared" si="6"/>
        <v>5187.2403775377661</v>
      </c>
      <c r="F37" s="67">
        <f t="shared" si="6"/>
        <v>5710.7777742337412</v>
      </c>
      <c r="G37" s="67">
        <f t="shared" si="6"/>
        <v>6403.0005464861442</v>
      </c>
      <c r="H37" s="67">
        <f t="shared" si="6"/>
        <v>5379.2118969865087</v>
      </c>
      <c r="I37" s="67">
        <f t="shared" si="6"/>
        <v>4718.3716811337063</v>
      </c>
      <c r="J37" s="67">
        <f t="shared" si="6"/>
        <v>5691.0814562388914</v>
      </c>
      <c r="K37" s="67">
        <f t="shared" si="6"/>
        <v>3756.7180321859068</v>
      </c>
      <c r="L37" s="67">
        <f t="shared" si="6"/>
        <v>4604.4858555893015</v>
      </c>
      <c r="M37" s="67">
        <f t="shared" si="6"/>
        <v>5622.2306383520918</v>
      </c>
      <c r="N37" s="67">
        <f>SUM(N26:N36)</f>
        <v>60664.422968905659</v>
      </c>
    </row>
    <row r="38" spans="1:14" ht="14.25">
      <c r="A38" s="66" t="s">
        <v>51</v>
      </c>
      <c r="B38" s="67">
        <f t="shared" ref="B38:N38" si="7">+B24-B37</f>
        <v>8861.8241157762295</v>
      </c>
      <c r="C38" s="67">
        <f t="shared" si="7"/>
        <v>8643.7760983056687</v>
      </c>
      <c r="D38" s="67">
        <f t="shared" si="7"/>
        <v>6539.6269915150851</v>
      </c>
      <c r="E38" s="67">
        <f t="shared" si="7"/>
        <v>7997.9681817373548</v>
      </c>
      <c r="F38" s="67">
        <f t="shared" si="7"/>
        <v>8599.1297181361369</v>
      </c>
      <c r="G38" s="67">
        <f t="shared" si="7"/>
        <v>6459.7990425935586</v>
      </c>
      <c r="H38" s="67">
        <f t="shared" si="7"/>
        <v>7660.7463455196148</v>
      </c>
      <c r="I38" s="67">
        <f t="shared" si="7"/>
        <v>7274.0743201494324</v>
      </c>
      <c r="J38" s="67">
        <f t="shared" si="7"/>
        <v>7973.0608301977154</v>
      </c>
      <c r="K38" s="67">
        <f t="shared" si="7"/>
        <v>9407.3105894441014</v>
      </c>
      <c r="L38" s="67">
        <f t="shared" si="7"/>
        <v>9082.7515534550766</v>
      </c>
      <c r="M38" s="67">
        <f t="shared" si="7"/>
        <v>6262.8985380627437</v>
      </c>
      <c r="N38" s="67">
        <f t="shared" si="7"/>
        <v>94762.966324892681</v>
      </c>
    </row>
    <row r="39" spans="1:14" ht="12.75" customHeight="1">
      <c r="A39" s="161" t="s">
        <v>84</v>
      </c>
      <c r="B39" s="162"/>
      <c r="C39" s="138"/>
      <c r="D39" s="138"/>
      <c r="E39" s="138"/>
      <c r="F39" s="138"/>
      <c r="G39" s="144"/>
      <c r="H39" s="144"/>
      <c r="I39" s="144"/>
      <c r="J39" s="144"/>
      <c r="K39" s="144"/>
      <c r="L39" s="144"/>
      <c r="M39" s="144"/>
      <c r="N39" s="145"/>
    </row>
    <row r="40" spans="1:14" ht="12.75" customHeight="1">
      <c r="A40" s="139" t="s">
        <v>54</v>
      </c>
      <c r="B40" s="140"/>
      <c r="C40" s="140"/>
      <c r="D40" s="140"/>
      <c r="E40" s="140"/>
      <c r="F40" s="140"/>
      <c r="G40" s="133"/>
      <c r="H40" s="133"/>
      <c r="I40" s="133"/>
      <c r="J40" s="133"/>
      <c r="K40" s="133"/>
      <c r="L40" s="133"/>
      <c r="M40" s="133"/>
      <c r="N40" s="133"/>
    </row>
    <row r="41" spans="1:14" ht="12.75">
      <c r="A41" s="141" t="s">
        <v>55</v>
      </c>
      <c r="B41" s="140"/>
      <c r="C41" s="140"/>
      <c r="D41" s="140"/>
      <c r="E41" s="140"/>
      <c r="F41" s="140"/>
      <c r="G41" s="146"/>
      <c r="H41" s="146"/>
      <c r="I41" s="146"/>
      <c r="J41" s="146"/>
      <c r="K41" s="146"/>
      <c r="L41" s="146"/>
      <c r="M41" s="146"/>
      <c r="N41" s="146"/>
    </row>
    <row r="42" spans="1:14" ht="12.75">
      <c r="A42" s="141" t="s">
        <v>56</v>
      </c>
      <c r="B42" s="140"/>
      <c r="C42" s="140"/>
      <c r="D42" s="140"/>
      <c r="E42" s="140"/>
      <c r="F42" s="140"/>
      <c r="G42" s="6"/>
      <c r="H42" s="6"/>
      <c r="I42" s="6"/>
      <c r="J42" s="6"/>
      <c r="K42" s="6"/>
      <c r="L42" s="6"/>
      <c r="M42" s="6"/>
      <c r="N42" s="6"/>
    </row>
    <row r="43" spans="1:14" ht="15">
      <c r="A43" s="141" t="s">
        <v>85</v>
      </c>
      <c r="B43" s="114"/>
      <c r="C43" s="114"/>
      <c r="D43" s="114"/>
      <c r="E43" s="114"/>
      <c r="F43" s="114"/>
      <c r="G43" s="6"/>
      <c r="H43" s="6"/>
      <c r="I43" s="6"/>
      <c r="J43" s="6"/>
      <c r="K43" s="6"/>
      <c r="L43" s="6"/>
      <c r="M43" s="6"/>
      <c r="N43" s="6"/>
    </row>
    <row r="44" spans="1:14" ht="15">
      <c r="A44" s="141" t="s">
        <v>59</v>
      </c>
      <c r="B44" s="114"/>
      <c r="C44" s="114"/>
      <c r="D44" s="114"/>
      <c r="E44" s="114"/>
      <c r="F44" s="114"/>
      <c r="G44" s="6"/>
      <c r="H44" s="6"/>
      <c r="I44" s="6"/>
      <c r="J44" s="6"/>
      <c r="K44" s="6"/>
      <c r="L44" s="6"/>
      <c r="M44" s="6"/>
      <c r="N44" s="6"/>
    </row>
    <row r="45" spans="1:14" ht="15">
      <c r="A45" s="141" t="s">
        <v>60</v>
      </c>
      <c r="B45" s="114"/>
      <c r="C45" s="114"/>
      <c r="D45" s="114"/>
      <c r="E45" s="114"/>
      <c r="F45" s="114"/>
      <c r="G45" s="6"/>
      <c r="H45" s="6"/>
      <c r="I45" s="6"/>
      <c r="J45" s="6"/>
      <c r="K45" s="6"/>
      <c r="L45" s="6"/>
      <c r="M45" s="6"/>
      <c r="N45" s="6"/>
    </row>
    <row r="46" spans="1:14" ht="15">
      <c r="A46" s="141" t="s">
        <v>61</v>
      </c>
      <c r="B46" s="114"/>
      <c r="C46" s="114"/>
      <c r="D46" s="114"/>
      <c r="E46" s="114"/>
      <c r="F46" s="114"/>
      <c r="G46" s="6"/>
      <c r="H46" s="6"/>
      <c r="I46" s="6"/>
      <c r="J46" s="6"/>
      <c r="K46" s="6"/>
      <c r="L46" s="6"/>
      <c r="M46" s="6"/>
      <c r="N46" s="6"/>
    </row>
    <row r="47" spans="1:14" ht="12.75">
      <c r="A47" s="141" t="s">
        <v>86</v>
      </c>
      <c r="B47" s="140"/>
      <c r="C47" s="140"/>
      <c r="D47" s="140"/>
      <c r="E47" s="140"/>
      <c r="F47" s="140"/>
      <c r="G47" s="6"/>
      <c r="H47" s="6"/>
      <c r="I47" s="6"/>
      <c r="J47" s="6"/>
      <c r="K47" s="6"/>
      <c r="L47" s="6"/>
      <c r="M47" s="6"/>
      <c r="N47" s="6"/>
    </row>
  </sheetData>
  <mergeCells count="3">
    <mergeCell ref="A7:N7"/>
    <mergeCell ref="A8:N8"/>
    <mergeCell ref="A39:B39"/>
  </mergeCells>
  <pageMargins left="0.45" right="0.45" top="0.75" bottom="0.75" header="0.3" footer="0.3"/>
  <pageSetup scale="85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N47"/>
  <sheetViews>
    <sheetView topLeftCell="A22" zoomScale="70" zoomScaleNormal="70" workbookViewId="0">
      <selection activeCell="E45" sqref="E45"/>
    </sheetView>
  </sheetViews>
  <sheetFormatPr defaultRowHeight="15.75"/>
  <cols>
    <col min="1" max="1" width="24.85546875" style="26" customWidth="1"/>
    <col min="2" max="14" width="14.7109375" style="26" customWidth="1"/>
    <col min="15" max="16384" width="9.140625" style="26"/>
  </cols>
  <sheetData>
    <row r="1" spans="1:14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0.25">
      <c r="A3" s="5"/>
      <c r="B3" s="6"/>
      <c r="C3" s="6"/>
      <c r="D3" s="6"/>
      <c r="E3" s="39" t="s">
        <v>0</v>
      </c>
      <c r="F3" s="6"/>
      <c r="G3" s="6"/>
      <c r="H3" s="6"/>
      <c r="I3" s="6"/>
      <c r="J3" s="6"/>
      <c r="K3" s="6"/>
      <c r="L3" s="6"/>
      <c r="M3" s="6"/>
      <c r="N3" s="6"/>
    </row>
    <row r="4" spans="1:1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>
      <c r="A6" s="29" t="s">
        <v>111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8.7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37.5">
      <c r="A9" s="32" t="s">
        <v>4</v>
      </c>
      <c r="B9" s="33" t="s">
        <v>64</v>
      </c>
      <c r="C9" s="33" t="s">
        <v>65</v>
      </c>
      <c r="D9" s="33" t="s">
        <v>66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3" t="s">
        <v>74</v>
      </c>
      <c r="M9" s="33" t="s">
        <v>75</v>
      </c>
      <c r="N9" s="33" t="s">
        <v>76</v>
      </c>
    </row>
    <row r="10" spans="1:14">
      <c r="A10" s="36" t="s">
        <v>101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A11" s="37" t="s">
        <v>77</v>
      </c>
      <c r="B11" s="46">
        <v>12891.373809482466</v>
      </c>
      <c r="C11" s="46">
        <v>12496.313061751356</v>
      </c>
      <c r="D11" s="46">
        <v>10575.267643970896</v>
      </c>
      <c r="E11" s="46">
        <v>10462.481177232992</v>
      </c>
      <c r="F11" s="46">
        <v>11678.520635647754</v>
      </c>
      <c r="G11" s="46">
        <v>12237.000701576006</v>
      </c>
      <c r="H11" s="46">
        <v>12991.386465634918</v>
      </c>
      <c r="I11" s="46">
        <v>12095.080429014772</v>
      </c>
      <c r="J11" s="46">
        <v>12260.705440505773</v>
      </c>
      <c r="K11" s="46">
        <v>14350.714482190464</v>
      </c>
      <c r="L11" s="46">
        <v>10784.098898245109</v>
      </c>
      <c r="M11" s="46">
        <v>11470.17346905524</v>
      </c>
      <c r="N11" s="34">
        <f>SUM(B11:M11)</f>
        <v>144293.11621430775</v>
      </c>
    </row>
    <row r="12" spans="1:14">
      <c r="A12" s="38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4"/>
    </row>
    <row r="13" spans="1:14">
      <c r="A13" s="42" t="s">
        <v>31</v>
      </c>
      <c r="B13" s="46">
        <v>676.70053302960582</v>
      </c>
      <c r="C13" s="46">
        <v>554.47762556910561</v>
      </c>
      <c r="D13" s="46">
        <v>353.20002437372835</v>
      </c>
      <c r="E13" s="46">
        <v>348.3878372653038</v>
      </c>
      <c r="F13" s="46">
        <v>417.39353008928572</v>
      </c>
      <c r="G13" s="46">
        <v>580.26479921096097</v>
      </c>
      <c r="H13" s="46">
        <v>517.05269342066424</v>
      </c>
      <c r="I13" s="46">
        <v>525.93089039565552</v>
      </c>
      <c r="J13" s="46">
        <v>529.41198304565637</v>
      </c>
      <c r="K13" s="46">
        <v>440.34563691997101</v>
      </c>
      <c r="L13" s="46">
        <v>362.54006660257727</v>
      </c>
      <c r="M13" s="46">
        <v>497.58658890400369</v>
      </c>
      <c r="N13" s="34">
        <f>SUM(B13:M13)</f>
        <v>5803.2922088265186</v>
      </c>
    </row>
    <row r="14" spans="1:14">
      <c r="A14" s="42" t="s">
        <v>32</v>
      </c>
      <c r="B14" s="46">
        <v>0</v>
      </c>
      <c r="C14" s="46">
        <v>0</v>
      </c>
      <c r="D14" s="46">
        <v>0</v>
      </c>
      <c r="E14" s="46">
        <v>58.774619479999998</v>
      </c>
      <c r="F14" s="46">
        <v>101.08702100000001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34">
        <f t="shared" ref="N14:N22" si="0">SUM(B14:M14)</f>
        <v>159.86164048000001</v>
      </c>
    </row>
    <row r="15" spans="1:14">
      <c r="A15" s="42" t="s">
        <v>33</v>
      </c>
      <c r="B15" s="46">
        <v>148.52269404110882</v>
      </c>
      <c r="C15" s="46">
        <v>176.23727886178858</v>
      </c>
      <c r="D15" s="46">
        <v>164.12156355523825</v>
      </c>
      <c r="E15" s="46">
        <v>148.61243689110077</v>
      </c>
      <c r="F15" s="46">
        <v>168.62116115214283</v>
      </c>
      <c r="G15" s="46">
        <v>193.03818831348349</v>
      </c>
      <c r="H15" s="46">
        <v>84.42292226428043</v>
      </c>
      <c r="I15" s="46">
        <v>205.68809937659171</v>
      </c>
      <c r="J15" s="46">
        <v>107.71188049378236</v>
      </c>
      <c r="K15" s="46">
        <v>90.580320387470579</v>
      </c>
      <c r="L15" s="46">
        <v>123.73147521202682</v>
      </c>
      <c r="M15" s="46">
        <v>80.08356429481347</v>
      </c>
      <c r="N15" s="34">
        <f t="shared" si="0"/>
        <v>1691.371584843828</v>
      </c>
    </row>
    <row r="16" spans="1:14">
      <c r="A16" s="42" t="s">
        <v>34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34">
        <f t="shared" si="0"/>
        <v>0</v>
      </c>
    </row>
    <row r="17" spans="1:14">
      <c r="A17" s="42" t="s">
        <v>35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34">
        <f t="shared" si="0"/>
        <v>0</v>
      </c>
    </row>
    <row r="18" spans="1:14">
      <c r="A18" s="42" t="s">
        <v>36</v>
      </c>
      <c r="B18" s="46">
        <v>136.21006230010559</v>
      </c>
      <c r="C18" s="46">
        <v>103.94354525762422</v>
      </c>
      <c r="D18" s="46">
        <v>51.940253114402999</v>
      </c>
      <c r="E18" s="46">
        <v>121.07443349178699</v>
      </c>
      <c r="F18" s="46">
        <v>64.837368517857144</v>
      </c>
      <c r="G18" s="46">
        <v>1.8183210397897898</v>
      </c>
      <c r="H18" s="46">
        <v>1.2424678966789666</v>
      </c>
      <c r="I18" s="46">
        <v>1.9423179740354728</v>
      </c>
      <c r="J18" s="46">
        <v>7.0417379503892814</v>
      </c>
      <c r="K18" s="46">
        <v>7.8893735107731313</v>
      </c>
      <c r="L18" s="46">
        <v>4.123154862146051</v>
      </c>
      <c r="M18" s="46">
        <v>4.8246356687898082</v>
      </c>
      <c r="N18" s="34">
        <f>SUM(B18:M18)</f>
        <v>506.88767158437946</v>
      </c>
    </row>
    <row r="19" spans="1:14">
      <c r="A19" s="42" t="s">
        <v>37</v>
      </c>
      <c r="B19" s="46">
        <v>150.7666572317556</v>
      </c>
      <c r="C19" s="46">
        <v>194.69797401987353</v>
      </c>
      <c r="D19" s="46">
        <v>171.69839064786723</v>
      </c>
      <c r="E19" s="46">
        <v>141.58177519656897</v>
      </c>
      <c r="F19" s="46">
        <v>256.58736069642856</v>
      </c>
      <c r="G19" s="46">
        <v>180.10830123873873</v>
      </c>
      <c r="H19" s="46">
        <v>147.69205861623615</v>
      </c>
      <c r="I19" s="46">
        <v>244.02518736514904</v>
      </c>
      <c r="J19" s="46">
        <v>108.38729440521456</v>
      </c>
      <c r="K19" s="46">
        <v>157.96656701068261</v>
      </c>
      <c r="L19" s="46">
        <v>159.35268474292101</v>
      </c>
      <c r="M19" s="46">
        <v>154.66616249317559</v>
      </c>
      <c r="N19" s="34">
        <f>SUM(B19:M19)</f>
        <v>2067.5304136646118</v>
      </c>
    </row>
    <row r="20" spans="1:14">
      <c r="A20" s="42" t="s">
        <v>38</v>
      </c>
      <c r="B20" s="46">
        <v>103.85572120421787</v>
      </c>
      <c r="C20" s="46">
        <v>44.634540108401083</v>
      </c>
      <c r="D20" s="46">
        <v>34.790375120471175</v>
      </c>
      <c r="E20" s="46">
        <v>58.347592213645463</v>
      </c>
      <c r="F20" s="46">
        <v>39.104440124999996</v>
      </c>
      <c r="G20" s="46">
        <v>73.230399973513514</v>
      </c>
      <c r="H20" s="46">
        <v>47.493216978487084</v>
      </c>
      <c r="I20" s="46">
        <v>66.067761577143898</v>
      </c>
      <c r="J20" s="46">
        <v>57.421254623331528</v>
      </c>
      <c r="K20" s="46">
        <v>84.019321039290233</v>
      </c>
      <c r="L20" s="46">
        <v>102.78467777587184</v>
      </c>
      <c r="M20" s="46">
        <v>65.857931646951769</v>
      </c>
      <c r="N20" s="34">
        <f>SUM(B20:M20)</f>
        <v>777.60723238632545</v>
      </c>
    </row>
    <row r="21" spans="1:14">
      <c r="A21" s="42" t="s">
        <v>39</v>
      </c>
      <c r="B21" s="46">
        <v>3.1537968508391483</v>
      </c>
      <c r="C21" s="46">
        <v>6.7821046973803067</v>
      </c>
      <c r="D21" s="46">
        <v>1.4359011243976441</v>
      </c>
      <c r="E21" s="46">
        <v>1.7328761258041459</v>
      </c>
      <c r="F21" s="46">
        <v>0.26440649999999999</v>
      </c>
      <c r="G21" s="46">
        <v>1.2085780030030029</v>
      </c>
      <c r="H21" s="46">
        <v>4.3217492435424356</v>
      </c>
      <c r="I21" s="46">
        <v>6.3454358749314315</v>
      </c>
      <c r="J21" s="46">
        <v>3.6848289154445051</v>
      </c>
      <c r="K21" s="46">
        <v>1.9883672641680246</v>
      </c>
      <c r="L21" s="46">
        <v>8.0631584947839041</v>
      </c>
      <c r="M21" s="46">
        <v>10.818471956323931</v>
      </c>
      <c r="N21" s="34">
        <f t="shared" si="0"/>
        <v>49.799675050618482</v>
      </c>
    </row>
    <row r="22" spans="1:14" ht="18">
      <c r="A22" s="42" t="s">
        <v>102</v>
      </c>
      <c r="B22" s="46">
        <v>107.73998932679592</v>
      </c>
      <c r="C22" s="46">
        <v>131.81987722764211</v>
      </c>
      <c r="D22" s="46">
        <v>116.49864301267189</v>
      </c>
      <c r="E22" s="46">
        <v>116.35534347748376</v>
      </c>
      <c r="F22" s="46">
        <v>154.63387899999998</v>
      </c>
      <c r="G22" s="46">
        <v>111.47561343543566</v>
      </c>
      <c r="H22" s="46">
        <v>113.63764284132856</v>
      </c>
      <c r="I22" s="46">
        <v>151.32700691899822</v>
      </c>
      <c r="J22" s="46">
        <v>116.38196422234307</v>
      </c>
      <c r="K22" s="46">
        <v>140.86248030056117</v>
      </c>
      <c r="L22" s="46">
        <v>111.90616178539483</v>
      </c>
      <c r="M22" s="46">
        <v>160.99124715195626</v>
      </c>
      <c r="N22" s="34">
        <f t="shared" si="0"/>
        <v>1533.6298487006113</v>
      </c>
    </row>
    <row r="23" spans="1:14">
      <c r="A23" s="68" t="s">
        <v>103</v>
      </c>
      <c r="B23" s="70">
        <f t="shared" ref="B23:G23" si="1">SUM(B13:B22)</f>
        <v>1326.9494539844288</v>
      </c>
      <c r="C23" s="70">
        <f t="shared" si="1"/>
        <v>1212.5929457418156</v>
      </c>
      <c r="D23" s="70">
        <f t="shared" si="1"/>
        <v>893.68515094877762</v>
      </c>
      <c r="E23" s="70">
        <f t="shared" si="1"/>
        <v>994.866914141694</v>
      </c>
      <c r="F23" s="70">
        <f t="shared" si="1"/>
        <v>1202.5291670807142</v>
      </c>
      <c r="G23" s="70">
        <f t="shared" si="1"/>
        <v>1141.144201214925</v>
      </c>
      <c r="H23" s="70">
        <f>SUM(H13:H22)</f>
        <v>915.8627512612178</v>
      </c>
      <c r="I23" s="70">
        <f t="shared" ref="I23:N23" si="2">SUM(I13:I22)</f>
        <v>1201.3266994825053</v>
      </c>
      <c r="J23" s="70">
        <f t="shared" si="2"/>
        <v>930.04094365616163</v>
      </c>
      <c r="K23" s="70">
        <f t="shared" si="2"/>
        <v>923.65206643291685</v>
      </c>
      <c r="L23" s="70">
        <f t="shared" si="2"/>
        <v>872.50137947572182</v>
      </c>
      <c r="M23" s="70">
        <f t="shared" si="2"/>
        <v>974.82860211601451</v>
      </c>
      <c r="N23" s="70">
        <f t="shared" si="2"/>
        <v>12589.980275536895</v>
      </c>
    </row>
    <row r="24" spans="1:14">
      <c r="A24" s="69" t="s">
        <v>80</v>
      </c>
      <c r="B24" s="70">
        <f t="shared" ref="B24:G24" si="3">+B23+B11</f>
        <v>14218.323263466895</v>
      </c>
      <c r="C24" s="70">
        <f t="shared" si="3"/>
        <v>13708.906007493171</v>
      </c>
      <c r="D24" s="70">
        <f t="shared" si="3"/>
        <v>11468.952794919673</v>
      </c>
      <c r="E24" s="70">
        <f t="shared" si="3"/>
        <v>11457.348091374686</v>
      </c>
      <c r="F24" s="70">
        <f t="shared" si="3"/>
        <v>12881.049802728468</v>
      </c>
      <c r="G24" s="70">
        <f t="shared" si="3"/>
        <v>13378.144902790931</v>
      </c>
      <c r="H24" s="70">
        <f t="shared" ref="H24:N24" si="4">+H11+H23</f>
        <v>13907.249216896136</v>
      </c>
      <c r="I24" s="70">
        <f t="shared" si="4"/>
        <v>13296.407128497278</v>
      </c>
      <c r="J24" s="70">
        <f t="shared" si="4"/>
        <v>13190.746384161936</v>
      </c>
      <c r="K24" s="70">
        <f t="shared" si="4"/>
        <v>15274.36654862338</v>
      </c>
      <c r="L24" s="70">
        <f t="shared" si="4"/>
        <v>11656.60027772083</v>
      </c>
      <c r="M24" s="70">
        <f t="shared" si="4"/>
        <v>12445.002071171255</v>
      </c>
      <c r="N24" s="70">
        <f t="shared" si="4"/>
        <v>156883.09648984464</v>
      </c>
    </row>
    <row r="25" spans="1:14">
      <c r="A25" s="35" t="s">
        <v>104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4"/>
    </row>
    <row r="26" spans="1:14">
      <c r="A26" s="46" t="s">
        <v>31</v>
      </c>
      <c r="B26" s="46">
        <v>23.610298102981027</v>
      </c>
      <c r="C26" s="46">
        <v>20.674074074074074</v>
      </c>
      <c r="D26" s="46">
        <v>14.743089430894308</v>
      </c>
      <c r="E26" s="46">
        <v>18.410650464617582</v>
      </c>
      <c r="F26" s="46">
        <v>11.158215373588963</v>
      </c>
      <c r="G26" s="46">
        <v>16.103978978978979</v>
      </c>
      <c r="H26" s="46">
        <v>21.710516605166053</v>
      </c>
      <c r="I26" s="46">
        <v>21.979338087401718</v>
      </c>
      <c r="J26" s="46">
        <v>23.767155531414087</v>
      </c>
      <c r="K26" s="46">
        <v>23.982675111773474</v>
      </c>
      <c r="L26" s="46">
        <v>19.1901728844404</v>
      </c>
      <c r="M26" s="46">
        <v>20.62488580303307</v>
      </c>
      <c r="N26" s="34">
        <f>SUM(B26:M26)</f>
        <v>235.95505044836375</v>
      </c>
    </row>
    <row r="27" spans="1:14">
      <c r="A27" s="45" t="s">
        <v>44</v>
      </c>
      <c r="B27" s="46">
        <v>1422.769494946743</v>
      </c>
      <c r="C27" s="46">
        <v>1372.4786469288927</v>
      </c>
      <c r="D27" s="46">
        <v>1318.7446570982509</v>
      </c>
      <c r="E27" s="46">
        <v>1301.7766260198673</v>
      </c>
      <c r="F27" s="46">
        <v>1514.9038991519442</v>
      </c>
      <c r="G27" s="46">
        <v>1647.5024754510457</v>
      </c>
      <c r="H27" s="46">
        <v>1605.0134193789224</v>
      </c>
      <c r="I27" s="46">
        <v>1326.5902929250285</v>
      </c>
      <c r="J27" s="46">
        <v>1452.9498331353775</v>
      </c>
      <c r="K27" s="46">
        <v>1522.5868995424644</v>
      </c>
      <c r="L27" s="46">
        <v>1241.1067883249616</v>
      </c>
      <c r="M27" s="46">
        <v>1801.7954511869286</v>
      </c>
      <c r="N27" s="34">
        <f t="shared" ref="N27:N36" si="5">SUM(B27:M27)</f>
        <v>17528.218484090427</v>
      </c>
    </row>
    <row r="28" spans="1:14">
      <c r="A28" s="46" t="s">
        <v>33</v>
      </c>
      <c r="B28" s="46">
        <v>667.94584534832063</v>
      </c>
      <c r="C28" s="46">
        <v>592.28137667006968</v>
      </c>
      <c r="D28" s="46">
        <v>519.7123499772548</v>
      </c>
      <c r="E28" s="46">
        <v>550.79152575464582</v>
      </c>
      <c r="F28" s="46">
        <v>697.01419688927172</v>
      </c>
      <c r="G28" s="46">
        <v>515.35550650978064</v>
      </c>
      <c r="H28" s="46">
        <v>768.18887067240598</v>
      </c>
      <c r="I28" s="46">
        <v>857.02101859953154</v>
      </c>
      <c r="J28" s="46">
        <v>800.34951269406724</v>
      </c>
      <c r="K28" s="46">
        <v>704.67885417433024</v>
      </c>
      <c r="L28" s="46">
        <v>656.58489725636286</v>
      </c>
      <c r="M28" s="46">
        <v>661.7976567375415</v>
      </c>
      <c r="N28" s="34">
        <f t="shared" si="5"/>
        <v>7991.7216112835831</v>
      </c>
    </row>
    <row r="29" spans="1:14">
      <c r="A29" s="46" t="s">
        <v>46</v>
      </c>
      <c r="B29" s="46">
        <v>313.15277908679309</v>
      </c>
      <c r="C29" s="46">
        <v>319.56307030905151</v>
      </c>
      <c r="D29" s="46">
        <v>215.06723577235772</v>
      </c>
      <c r="E29" s="46">
        <v>245.60904217298068</v>
      </c>
      <c r="F29" s="46">
        <v>256.12622469091559</v>
      </c>
      <c r="G29" s="46">
        <v>409.4120570570571</v>
      </c>
      <c r="H29" s="46">
        <v>469.93007380073806</v>
      </c>
      <c r="I29" s="46">
        <v>616.44691168403733</v>
      </c>
      <c r="J29" s="46">
        <v>478.24218540648201</v>
      </c>
      <c r="K29" s="46">
        <v>428.97371087928462</v>
      </c>
      <c r="L29" s="46">
        <v>430.32536851683346</v>
      </c>
      <c r="M29" s="46">
        <v>461.70707838479814</v>
      </c>
      <c r="N29" s="34">
        <f t="shared" si="5"/>
        <v>4644.5557377613295</v>
      </c>
    </row>
    <row r="30" spans="1:14">
      <c r="A30" s="45" t="s">
        <v>35</v>
      </c>
      <c r="B30" s="46">
        <v>2.1891598915989161</v>
      </c>
      <c r="C30" s="46">
        <v>2.8865401987353208</v>
      </c>
      <c r="D30" s="46">
        <v>2.8513098464317976</v>
      </c>
      <c r="E30" s="46">
        <v>2.6788777698355966</v>
      </c>
      <c r="F30" s="46">
        <v>1.8132951084035118</v>
      </c>
      <c r="G30" s="46">
        <v>2.0349099099099099</v>
      </c>
      <c r="H30" s="46">
        <v>1.9324723247232474</v>
      </c>
      <c r="I30" s="46">
        <v>1.2313037118303165</v>
      </c>
      <c r="J30" s="46">
        <v>1.7966684772768424</v>
      </c>
      <c r="K30" s="46">
        <v>2.7401266766020864</v>
      </c>
      <c r="L30" s="46">
        <v>2.0018198362147404</v>
      </c>
      <c r="M30" s="46">
        <v>1.3115293257811074</v>
      </c>
      <c r="N30" s="34">
        <f>SUM(B30:M30)</f>
        <v>25.468013077343397</v>
      </c>
    </row>
    <row r="31" spans="1:14">
      <c r="A31" s="46" t="s">
        <v>36</v>
      </c>
      <c r="B31" s="46">
        <v>1340.2853081841834</v>
      </c>
      <c r="C31" s="46">
        <v>1504.4520321869918</v>
      </c>
      <c r="D31" s="46">
        <v>1442.3011472448059</v>
      </c>
      <c r="E31" s="46">
        <v>1435.357944638313</v>
      </c>
      <c r="F31" s="46">
        <v>1529.8992725318044</v>
      </c>
      <c r="G31" s="46">
        <v>1798.8067117117116</v>
      </c>
      <c r="H31" s="46">
        <v>2573.2515692982606</v>
      </c>
      <c r="I31" s="46">
        <v>1878.5610169948377</v>
      </c>
      <c r="J31" s="46">
        <v>2373.4755986853852</v>
      </c>
      <c r="K31" s="46">
        <v>1833.1968702499964</v>
      </c>
      <c r="L31" s="46">
        <v>1508.5878161965425</v>
      </c>
      <c r="M31" s="46">
        <v>2034.5967430205028</v>
      </c>
      <c r="N31" s="34">
        <f>SUM(B31:M31)</f>
        <v>21252.772030943335</v>
      </c>
    </row>
    <row r="32" spans="1:14">
      <c r="A32" s="46" t="s">
        <v>47</v>
      </c>
      <c r="B32" s="46">
        <v>7.62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0.14176602086438153</v>
      </c>
      <c r="L32" s="46">
        <v>8.7352138307552313E-2</v>
      </c>
      <c r="M32" s="46">
        <v>0</v>
      </c>
      <c r="N32" s="34">
        <f t="shared" si="5"/>
        <v>7.8491181591719341</v>
      </c>
    </row>
    <row r="33" spans="1:14">
      <c r="A33" s="46" t="s">
        <v>48</v>
      </c>
      <c r="B33" s="46">
        <v>6.1654269912992641</v>
      </c>
      <c r="C33" s="46">
        <v>17.278276765130983</v>
      </c>
      <c r="D33" s="46">
        <v>2.197849961539537</v>
      </c>
      <c r="E33" s="46">
        <v>10.22465538080772</v>
      </c>
      <c r="F33" s="46">
        <v>6.8</v>
      </c>
      <c r="G33" s="46">
        <v>8.02</v>
      </c>
      <c r="H33" s="46">
        <v>0.51</v>
      </c>
      <c r="I33" s="46">
        <v>5.39</v>
      </c>
      <c r="J33" s="46">
        <v>2.6246679999999998</v>
      </c>
      <c r="K33" s="46">
        <v>2.0903236728763042</v>
      </c>
      <c r="L33" s="46">
        <v>1.292660907188353</v>
      </c>
      <c r="M33" s="46">
        <v>2.3459156999999999</v>
      </c>
      <c r="N33" s="34">
        <f t="shared" si="5"/>
        <v>64.939777378842152</v>
      </c>
    </row>
    <row r="34" spans="1:14">
      <c r="A34" s="46" t="s">
        <v>38</v>
      </c>
      <c r="B34" s="46">
        <v>351.63999964706647</v>
      </c>
      <c r="C34" s="46">
        <v>222.04871439788562</v>
      </c>
      <c r="D34" s="46">
        <v>226.95127812004387</v>
      </c>
      <c r="E34" s="46">
        <v>310.01489400989516</v>
      </c>
      <c r="F34" s="46">
        <v>328.55454949086584</v>
      </c>
      <c r="G34" s="46">
        <v>462.88920352026128</v>
      </c>
      <c r="H34" s="46">
        <v>398.47924022002559</v>
      </c>
      <c r="I34" s="46">
        <v>285.88731861999997</v>
      </c>
      <c r="J34" s="46">
        <v>260.51435595999999</v>
      </c>
      <c r="K34" s="46">
        <v>336.10388172119622</v>
      </c>
      <c r="L34" s="46">
        <v>257.71521788048199</v>
      </c>
      <c r="M34" s="46">
        <v>316.26677928010236</v>
      </c>
      <c r="N34" s="34">
        <f t="shared" si="5"/>
        <v>3757.0654328678238</v>
      </c>
    </row>
    <row r="35" spans="1:14">
      <c r="A35" s="46" t="s">
        <v>39</v>
      </c>
      <c r="B35" s="46">
        <v>2.2126323590420518</v>
      </c>
      <c r="C35" s="46">
        <v>3.8931874977416436</v>
      </c>
      <c r="D35" s="46">
        <v>0.23</v>
      </c>
      <c r="E35" s="46">
        <v>3.3476808970693348</v>
      </c>
      <c r="F35" s="46">
        <v>4.68</v>
      </c>
      <c r="G35" s="46">
        <v>4.0999999999999996</v>
      </c>
      <c r="H35" s="46">
        <v>9.1999999999999993</v>
      </c>
      <c r="I35" s="46">
        <v>6</v>
      </c>
      <c r="J35" s="46">
        <v>5.8671994300000003</v>
      </c>
      <c r="K35" s="46">
        <v>5.1189309999999999</v>
      </c>
      <c r="L35" s="46">
        <v>2.2987190000000002</v>
      </c>
      <c r="M35" s="46">
        <v>5.0805730000000002</v>
      </c>
      <c r="N35" s="34">
        <f t="shared" si="5"/>
        <v>52.028923183853031</v>
      </c>
    </row>
    <row r="36" spans="1:14">
      <c r="A36" s="46" t="s">
        <v>89</v>
      </c>
      <c r="B36" s="46">
        <v>160.24047640664594</v>
      </c>
      <c r="C36" s="46">
        <v>219.37929795377067</v>
      </c>
      <c r="D36" s="46">
        <v>239.15225487031694</v>
      </c>
      <c r="E36" s="46">
        <v>407.82134458993824</v>
      </c>
      <c r="F36" s="46">
        <v>196.55842398432014</v>
      </c>
      <c r="G36" s="46">
        <v>323.46548724623062</v>
      </c>
      <c r="H36" s="46">
        <v>269.45405083594051</v>
      </c>
      <c r="I36" s="46">
        <v>273.52433072473468</v>
      </c>
      <c r="J36" s="46">
        <v>312.76591975309202</v>
      </c>
      <c r="K36" s="46">
        <v>224.38000000000011</v>
      </c>
      <c r="L36" s="46">
        <v>316.00178263016096</v>
      </c>
      <c r="M36" s="46">
        <v>345.0948698403763</v>
      </c>
      <c r="N36" s="34">
        <f t="shared" si="5"/>
        <v>3287.8382388355271</v>
      </c>
    </row>
    <row r="37" spans="1:14">
      <c r="A37" s="69" t="s">
        <v>105</v>
      </c>
      <c r="B37" s="70">
        <f>SUM(B26:B36)</f>
        <v>4297.8314209646742</v>
      </c>
      <c r="C37" s="70">
        <f t="shared" ref="C37:M37" si="6">SUM(C26:C36)</f>
        <v>4274.9352169823442</v>
      </c>
      <c r="D37" s="70">
        <f t="shared" si="6"/>
        <v>3981.9511723218961</v>
      </c>
      <c r="E37" s="70">
        <f t="shared" si="6"/>
        <v>4286.0332416979709</v>
      </c>
      <c r="F37" s="70">
        <f t="shared" si="6"/>
        <v>4547.5080772211149</v>
      </c>
      <c r="G37" s="70">
        <f t="shared" si="6"/>
        <v>5187.6903303849767</v>
      </c>
      <c r="H37" s="70">
        <f t="shared" si="6"/>
        <v>6117.6702131361826</v>
      </c>
      <c r="I37" s="70">
        <f t="shared" si="6"/>
        <v>5272.6315313474015</v>
      </c>
      <c r="J37" s="70">
        <f t="shared" si="6"/>
        <v>5712.3530970730953</v>
      </c>
      <c r="K37" s="70">
        <f t="shared" si="6"/>
        <v>5083.9940390493884</v>
      </c>
      <c r="L37" s="70">
        <f t="shared" si="6"/>
        <v>4435.1925955714951</v>
      </c>
      <c r="M37" s="70">
        <f t="shared" si="6"/>
        <v>5650.6214822790635</v>
      </c>
      <c r="N37" s="70">
        <f>SUM(N26:N36)</f>
        <v>58848.412418029606</v>
      </c>
    </row>
    <row r="38" spans="1:14">
      <c r="A38" s="69" t="s">
        <v>51</v>
      </c>
      <c r="B38" s="70">
        <f t="shared" ref="B38:N38" si="7">+B24-B37</f>
        <v>9920.4918425022206</v>
      </c>
      <c r="C38" s="70">
        <f t="shared" si="7"/>
        <v>9433.9707905108262</v>
      </c>
      <c r="D38" s="70">
        <f t="shared" si="7"/>
        <v>7487.0016225977761</v>
      </c>
      <c r="E38" s="70">
        <f t="shared" si="7"/>
        <v>7171.3148496767153</v>
      </c>
      <c r="F38" s="70">
        <f t="shared" si="7"/>
        <v>8333.5417255073535</v>
      </c>
      <c r="G38" s="70">
        <f t="shared" si="7"/>
        <v>8190.4545724059544</v>
      </c>
      <c r="H38" s="70">
        <f t="shared" si="7"/>
        <v>7789.5790037599536</v>
      </c>
      <c r="I38" s="70">
        <f t="shared" si="7"/>
        <v>8023.7755971498764</v>
      </c>
      <c r="J38" s="70">
        <f t="shared" si="7"/>
        <v>7478.3932870888402</v>
      </c>
      <c r="K38" s="70">
        <f t="shared" si="7"/>
        <v>10190.372509573992</v>
      </c>
      <c r="L38" s="70">
        <f t="shared" si="7"/>
        <v>7221.4076821493354</v>
      </c>
      <c r="M38" s="70">
        <f t="shared" si="7"/>
        <v>6794.3805888921916</v>
      </c>
      <c r="N38" s="70">
        <f t="shared" si="7"/>
        <v>98034.684071815034</v>
      </c>
    </row>
    <row r="39" spans="1:14">
      <c r="A39" s="161" t="s">
        <v>84</v>
      </c>
      <c r="B39" s="162"/>
      <c r="C39" s="138"/>
      <c r="D39" s="138"/>
      <c r="E39" s="138"/>
      <c r="F39" s="138"/>
      <c r="G39" s="144"/>
      <c r="H39" s="144"/>
      <c r="I39" s="144"/>
      <c r="J39" s="144"/>
      <c r="K39" s="144"/>
      <c r="L39" s="144"/>
      <c r="M39" s="144"/>
      <c r="N39" s="145"/>
    </row>
    <row r="40" spans="1:14" ht="15.75" customHeight="1">
      <c r="A40" s="139" t="s">
        <v>54</v>
      </c>
      <c r="B40" s="140"/>
      <c r="C40" s="140"/>
      <c r="D40" s="140"/>
      <c r="E40" s="140"/>
      <c r="F40" s="140"/>
      <c r="G40" s="133"/>
      <c r="H40" s="133"/>
      <c r="I40" s="133"/>
      <c r="J40" s="133"/>
      <c r="K40" s="133"/>
      <c r="L40" s="133"/>
      <c r="M40" s="133"/>
      <c r="N40" s="133"/>
    </row>
    <row r="41" spans="1:14">
      <c r="A41" s="141" t="s">
        <v>55</v>
      </c>
      <c r="B41" s="140"/>
      <c r="C41" s="140"/>
      <c r="D41" s="140"/>
      <c r="E41" s="140"/>
      <c r="F41" s="140"/>
      <c r="G41" s="146"/>
      <c r="H41" s="146"/>
      <c r="I41" s="146"/>
      <c r="J41" s="146"/>
      <c r="K41" s="146"/>
      <c r="L41" s="146"/>
      <c r="M41" s="146"/>
      <c r="N41" s="146"/>
    </row>
    <row r="42" spans="1:14">
      <c r="A42" s="141" t="s">
        <v>56</v>
      </c>
      <c r="B42" s="140"/>
      <c r="C42" s="140"/>
      <c r="D42" s="140"/>
      <c r="E42" s="140"/>
      <c r="F42" s="140"/>
      <c r="G42" s="6"/>
      <c r="H42" s="6"/>
      <c r="I42" s="6"/>
      <c r="J42" s="6"/>
      <c r="K42" s="6"/>
      <c r="L42" s="6"/>
      <c r="M42" s="6"/>
      <c r="N42" s="6"/>
    </row>
    <row r="43" spans="1:14">
      <c r="A43" s="141" t="s">
        <v>85</v>
      </c>
      <c r="B43" s="114"/>
      <c r="C43" s="114"/>
      <c r="D43" s="114"/>
      <c r="E43" s="114"/>
      <c r="F43" s="114"/>
      <c r="G43" s="6"/>
      <c r="H43" s="6"/>
      <c r="I43" s="6"/>
      <c r="J43" s="6"/>
      <c r="K43" s="6"/>
      <c r="L43" s="6"/>
      <c r="M43" s="6"/>
      <c r="N43" s="6"/>
    </row>
    <row r="44" spans="1:14">
      <c r="A44" s="141" t="s">
        <v>59</v>
      </c>
      <c r="B44" s="114"/>
      <c r="C44" s="114"/>
      <c r="D44" s="114"/>
      <c r="E44" s="114"/>
      <c r="F44" s="114"/>
      <c r="G44" s="6"/>
      <c r="H44" s="6"/>
      <c r="I44" s="6"/>
      <c r="J44" s="6"/>
      <c r="K44" s="6"/>
      <c r="L44" s="6"/>
      <c r="M44" s="6"/>
      <c r="N44" s="6"/>
    </row>
    <row r="45" spans="1:14">
      <c r="A45" s="141" t="s">
        <v>60</v>
      </c>
      <c r="B45" s="114"/>
      <c r="C45" s="114"/>
      <c r="D45" s="114"/>
      <c r="E45" s="114"/>
      <c r="F45" s="114"/>
      <c r="G45" s="6"/>
      <c r="H45" s="6"/>
      <c r="I45" s="6"/>
      <c r="J45" s="6"/>
      <c r="K45" s="6"/>
      <c r="L45" s="6"/>
      <c r="M45" s="6"/>
      <c r="N45" s="6"/>
    </row>
    <row r="46" spans="1:14">
      <c r="A46" s="141" t="s">
        <v>61</v>
      </c>
      <c r="B46" s="114"/>
      <c r="C46" s="114"/>
      <c r="D46" s="114"/>
      <c r="E46" s="114"/>
      <c r="F46" s="114"/>
      <c r="G46" s="6"/>
      <c r="H46" s="6"/>
      <c r="I46" s="6"/>
      <c r="J46" s="6"/>
      <c r="K46" s="6"/>
      <c r="L46" s="6"/>
      <c r="M46" s="6"/>
      <c r="N46" s="6"/>
    </row>
    <row r="47" spans="1:14">
      <c r="A47" s="141" t="s">
        <v>86</v>
      </c>
      <c r="B47" s="140"/>
      <c r="C47" s="140"/>
      <c r="D47" s="140"/>
      <c r="E47" s="140"/>
      <c r="F47" s="140"/>
      <c r="G47" s="6"/>
      <c r="H47" s="6"/>
      <c r="I47" s="6"/>
      <c r="J47" s="6"/>
      <c r="K47" s="6"/>
      <c r="L47" s="6"/>
      <c r="M47" s="6"/>
      <c r="N47" s="6"/>
    </row>
  </sheetData>
  <mergeCells count="3">
    <mergeCell ref="A7:N7"/>
    <mergeCell ref="A8:N8"/>
    <mergeCell ref="A39:B39"/>
  </mergeCells>
  <pageMargins left="0.7" right="0.7" top="0.75" bottom="0.75" header="0.3" footer="0.3"/>
  <pageSetup scale="88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N33"/>
  <sheetViews>
    <sheetView workbookViewId="0">
      <selection activeCell="I39" sqref="I39"/>
    </sheetView>
  </sheetViews>
  <sheetFormatPr defaultRowHeight="15"/>
  <sheetData>
    <row r="1" spans="1:14" s="1" customFormat="1" ht="12">
      <c r="A1" s="3" t="s">
        <v>112</v>
      </c>
    </row>
    <row r="2" spans="1:14" s="1" customFormat="1" ht="12">
      <c r="A2" s="3"/>
      <c r="B2" s="1" t="s">
        <v>113</v>
      </c>
      <c r="C2" s="1" t="s">
        <v>113</v>
      </c>
      <c r="D2" s="1" t="s">
        <v>113</v>
      </c>
      <c r="E2" s="1" t="s">
        <v>113</v>
      </c>
      <c r="F2" s="1" t="s">
        <v>113</v>
      </c>
      <c r="G2" s="1" t="s">
        <v>113</v>
      </c>
      <c r="H2" s="1" t="s">
        <v>113</v>
      </c>
      <c r="I2" s="1" t="s">
        <v>113</v>
      </c>
      <c r="J2" s="1" t="s">
        <v>113</v>
      </c>
      <c r="K2" s="1" t="s">
        <v>113</v>
      </c>
      <c r="L2" s="1" t="s">
        <v>113</v>
      </c>
      <c r="M2" s="1" t="s">
        <v>113</v>
      </c>
      <c r="N2" s="1" t="s">
        <v>113</v>
      </c>
    </row>
    <row r="3" spans="1:14" s="1" customFormat="1" ht="12">
      <c r="A3" s="3"/>
      <c r="B3" s="1" t="s">
        <v>114</v>
      </c>
      <c r="C3" s="1" t="s">
        <v>114</v>
      </c>
      <c r="D3" s="1" t="s">
        <v>114</v>
      </c>
      <c r="E3" s="1" t="s">
        <v>114</v>
      </c>
      <c r="F3" s="1" t="s">
        <v>114</v>
      </c>
      <c r="G3" s="1" t="s">
        <v>114</v>
      </c>
      <c r="H3" s="1" t="s">
        <v>114</v>
      </c>
      <c r="I3" s="1" t="s">
        <v>114</v>
      </c>
      <c r="J3" s="1" t="s">
        <v>114</v>
      </c>
      <c r="K3" s="1" t="s">
        <v>114</v>
      </c>
      <c r="L3" s="1" t="s">
        <v>114</v>
      </c>
      <c r="M3" s="1" t="s">
        <v>114</v>
      </c>
      <c r="N3" s="1" t="s">
        <v>114</v>
      </c>
    </row>
    <row r="4" spans="1:14" s="1" customFormat="1" ht="12">
      <c r="A4" s="3"/>
    </row>
    <row r="5" spans="1:14" s="1" customFormat="1" ht="12">
      <c r="A5" s="3" t="s">
        <v>115</v>
      </c>
      <c r="B5" s="2">
        <v>12891.373809482466</v>
      </c>
      <c r="C5" s="2">
        <v>12496.313061751356</v>
      </c>
      <c r="D5" s="2">
        <v>10575.267643970896</v>
      </c>
      <c r="E5" s="2">
        <v>10462.481177232992</v>
      </c>
      <c r="F5" s="2">
        <v>11678.520635647754</v>
      </c>
      <c r="G5" s="2">
        <v>12237.000701576006</v>
      </c>
      <c r="H5" s="2">
        <v>12991.386465634918</v>
      </c>
      <c r="I5" s="2">
        <v>12095.080429014772</v>
      </c>
      <c r="J5" s="2">
        <v>12260.705440505773</v>
      </c>
      <c r="K5" s="2">
        <v>14350.714482190464</v>
      </c>
      <c r="L5" s="2">
        <v>10784.098898245109</v>
      </c>
      <c r="M5" s="2">
        <v>11470.17346905524</v>
      </c>
      <c r="N5" s="2">
        <v>144293.11621430775</v>
      </c>
    </row>
    <row r="6" spans="1:14" s="1" customFormat="1" ht="12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ht="12">
      <c r="A7" s="3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2">
      <c r="A8" s="3" t="s">
        <v>31</v>
      </c>
      <c r="B8" s="2">
        <v>673.48683140788228</v>
      </c>
      <c r="C8" s="2">
        <v>554.89404714092132</v>
      </c>
      <c r="D8" s="2">
        <v>357.64315132357666</v>
      </c>
      <c r="E8" s="2">
        <v>350.70101498152968</v>
      </c>
      <c r="F8" s="2">
        <v>416.00924141071431</v>
      </c>
      <c r="G8" s="2">
        <v>581.44623350150152</v>
      </c>
      <c r="H8" s="2">
        <v>523.08181118819186</v>
      </c>
      <c r="I8" s="2">
        <v>525.89075314935826</v>
      </c>
      <c r="J8" s="2">
        <v>525.83849025188488</v>
      </c>
      <c r="K8" s="2">
        <v>438.3828302056632</v>
      </c>
      <c r="L8" s="2">
        <v>359.97519020684967</v>
      </c>
      <c r="M8" s="2">
        <v>500.06378331600587</v>
      </c>
      <c r="N8" s="2">
        <v>5807.4133780840803</v>
      </c>
    </row>
    <row r="9" spans="1:14" s="1" customFormat="1" ht="12">
      <c r="A9" s="3" t="s">
        <v>116</v>
      </c>
      <c r="B9" s="2">
        <v>71.015543820000005</v>
      </c>
      <c r="C9" s="2">
        <v>103.30383617000001</v>
      </c>
      <c r="D9" s="2">
        <v>0</v>
      </c>
      <c r="E9" s="2">
        <v>58.774619479999998</v>
      </c>
      <c r="F9" s="2">
        <v>101.08702100000001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334.18102047000002</v>
      </c>
    </row>
    <row r="10" spans="1:14" s="1" customFormat="1" ht="12">
      <c r="A10" s="3" t="s">
        <v>117</v>
      </c>
      <c r="B10" s="2">
        <v>146.19748968508389</v>
      </c>
      <c r="C10" s="2">
        <v>176.23566715447151</v>
      </c>
      <c r="D10" s="2">
        <v>164.12088634660003</v>
      </c>
      <c r="E10" s="2">
        <v>148.61243689110077</v>
      </c>
      <c r="F10" s="2">
        <v>189.94822972357144</v>
      </c>
      <c r="G10" s="2">
        <v>193.03818831348349</v>
      </c>
      <c r="H10" s="2">
        <v>84.408182245830261</v>
      </c>
      <c r="I10" s="2">
        <v>205.68809937659171</v>
      </c>
      <c r="J10" s="2">
        <v>107.71109704275938</v>
      </c>
      <c r="K10" s="2">
        <v>130.31319189642326</v>
      </c>
      <c r="L10" s="2">
        <v>160.31131820985439</v>
      </c>
      <c r="M10" s="2">
        <v>80.345348620500658</v>
      </c>
      <c r="N10" s="2">
        <v>1786.930135506271</v>
      </c>
    </row>
    <row r="11" spans="1:14" s="1" customFormat="1" ht="12">
      <c r="A11" s="3" t="s">
        <v>118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s="1" customFormat="1" ht="12">
      <c r="A12" s="3" t="s">
        <v>119</v>
      </c>
      <c r="B12" s="2">
        <v>136.12786399725815</v>
      </c>
      <c r="C12" s="2">
        <v>118.22218249339657</v>
      </c>
      <c r="D12" s="2">
        <v>51.952979600214171</v>
      </c>
      <c r="E12" s="2">
        <v>158.32417580772693</v>
      </c>
      <c r="F12" s="2">
        <v>84.848940660714291</v>
      </c>
      <c r="G12" s="2">
        <v>1.5280835960960959</v>
      </c>
      <c r="H12" s="2">
        <v>1.1601924169741697</v>
      </c>
      <c r="I12" s="2">
        <v>1.9491255622600112</v>
      </c>
      <c r="J12" s="2">
        <v>6.5254738185768613</v>
      </c>
      <c r="K12" s="2">
        <v>11.185019400976982</v>
      </c>
      <c r="L12" s="2">
        <v>10.926512128197347</v>
      </c>
      <c r="M12" s="2">
        <v>4.7250685181801577</v>
      </c>
      <c r="N12" s="2">
        <v>587.47561800057179</v>
      </c>
    </row>
    <row r="13" spans="1:14" s="1" customFormat="1" ht="12">
      <c r="A13" s="3" t="s">
        <v>120</v>
      </c>
      <c r="B13" s="2">
        <v>137.20525166886665</v>
      </c>
      <c r="C13" s="2">
        <v>144.9112570551039</v>
      </c>
      <c r="D13" s="2">
        <v>158.42661019096911</v>
      </c>
      <c r="E13" s="2">
        <v>133.27740582558971</v>
      </c>
      <c r="F13" s="2">
        <v>156.09388774999999</v>
      </c>
      <c r="G13" s="2">
        <v>134.12735711336339</v>
      </c>
      <c r="H13" s="2">
        <v>113.99996728782286</v>
      </c>
      <c r="I13" s="2">
        <v>164.43438200767966</v>
      </c>
      <c r="J13" s="2">
        <v>97.356725004526538</v>
      </c>
      <c r="K13" s="2">
        <v>151.04546765813876</v>
      </c>
      <c r="L13" s="2">
        <v>138.70117222727731</v>
      </c>
      <c r="M13" s="2">
        <v>160.35976612461172</v>
      </c>
      <c r="N13" s="2">
        <v>1689.9392499139497</v>
      </c>
    </row>
    <row r="14" spans="1:14" s="1" customFormat="1" ht="12">
      <c r="A14" s="3" t="s">
        <v>121</v>
      </c>
      <c r="B14" s="2">
        <v>103.8097382700297</v>
      </c>
      <c r="C14" s="2">
        <v>44.661803956639559</v>
      </c>
      <c r="D14" s="2">
        <v>34.309634588613243</v>
      </c>
      <c r="E14" s="2">
        <v>58.178602649671191</v>
      </c>
      <c r="F14" s="2">
        <v>38.123884678571429</v>
      </c>
      <c r="G14" s="2">
        <v>71.808832743783782</v>
      </c>
      <c r="H14" s="2">
        <v>45.192679413911442</v>
      </c>
      <c r="I14" s="2">
        <v>64.37375203243738</v>
      </c>
      <c r="J14" s="2">
        <v>56.655059584403404</v>
      </c>
      <c r="K14" s="2">
        <v>68.560639383590001</v>
      </c>
      <c r="L14" s="2">
        <v>111.92120647662622</v>
      </c>
      <c r="M14" s="2">
        <v>140.63128083318108</v>
      </c>
      <c r="N14" s="2">
        <v>838.22711461145843</v>
      </c>
    </row>
    <row r="15" spans="1:14" s="1" customFormat="1" ht="12">
      <c r="A15" s="3" t="s">
        <v>122</v>
      </c>
      <c r="B15" s="2">
        <v>3.1538226098434845</v>
      </c>
      <c r="C15" s="2">
        <v>6.2152950496838297</v>
      </c>
      <c r="D15" s="2">
        <v>1.2948014278065323</v>
      </c>
      <c r="E15" s="2">
        <v>1.7328761258041459</v>
      </c>
      <c r="F15" s="2">
        <v>0.26440649999999999</v>
      </c>
      <c r="G15" s="2">
        <v>1.2085780030030029</v>
      </c>
      <c r="H15" s="2">
        <v>4.3217492435424356</v>
      </c>
      <c r="I15" s="2">
        <v>5.591917571768148</v>
      </c>
      <c r="J15" s="2">
        <v>2.4135090892630817</v>
      </c>
      <c r="K15" s="2">
        <v>2.9668445810564661</v>
      </c>
      <c r="L15" s="2">
        <v>2.8982751066626222</v>
      </c>
      <c r="M15" s="2">
        <v>10.861958706376759</v>
      </c>
      <c r="N15" s="2">
        <v>42.924034014810509</v>
      </c>
    </row>
    <row r="16" spans="1:14" s="1" customFormat="1" ht="12">
      <c r="A16" s="3" t="s">
        <v>123</v>
      </c>
      <c r="B16" s="2">
        <v>145.61255263058661</v>
      </c>
      <c r="C16" s="2">
        <v>140.95929798645011</v>
      </c>
      <c r="D16" s="2">
        <v>113.50238598964859</v>
      </c>
      <c r="E16" s="2">
        <v>102.8724598105789</v>
      </c>
      <c r="F16" s="2">
        <v>159.41321023214289</v>
      </c>
      <c r="G16" s="2">
        <v>83.431800466216259</v>
      </c>
      <c r="H16" s="2">
        <v>116.23875311808115</v>
      </c>
      <c r="I16" s="2">
        <v>163.00854606692246</v>
      </c>
      <c r="J16" s="2">
        <v>127.54337494115521</v>
      </c>
      <c r="K16" s="2">
        <v>129.54425875144909</v>
      </c>
      <c r="L16" s="2">
        <v>170.13816593904414</v>
      </c>
      <c r="M16" s="2">
        <v>140.65973743833354</v>
      </c>
      <c r="N16" s="2">
        <v>1592.9245433706092</v>
      </c>
    </row>
    <row r="17" spans="1:14" s="1" customFormat="1" ht="12">
      <c r="A17" s="3" t="s">
        <v>124</v>
      </c>
      <c r="B17" s="2">
        <v>1416.6090940895506</v>
      </c>
      <c r="C17" s="2">
        <v>1289.4033870066667</v>
      </c>
      <c r="D17" s="2">
        <v>881.25044946742821</v>
      </c>
      <c r="E17" s="2">
        <v>1012.4735915720014</v>
      </c>
      <c r="F17" s="2">
        <v>1145.7888219557144</v>
      </c>
      <c r="G17" s="2">
        <v>1066.5890737374475</v>
      </c>
      <c r="H17" s="2">
        <v>888.40333491435422</v>
      </c>
      <c r="I17" s="2">
        <v>1130.9365757670178</v>
      </c>
      <c r="J17" s="2">
        <v>924.04372973256932</v>
      </c>
      <c r="K17" s="2">
        <v>931.99825187729766</v>
      </c>
      <c r="L17" s="2">
        <v>954.87184029451168</v>
      </c>
      <c r="M17" s="2">
        <v>1037.6469435571898</v>
      </c>
      <c r="N17" s="2">
        <v>12680.01509397175</v>
      </c>
    </row>
    <row r="18" spans="1:14" s="1" customFormat="1" ht="12">
      <c r="A18" s="3" t="s">
        <v>80</v>
      </c>
      <c r="B18" s="2">
        <v>14307.982903572016</v>
      </c>
      <c r="C18" s="2">
        <v>13785.716448758023</v>
      </c>
      <c r="D18" s="2">
        <v>11456.518093438324</v>
      </c>
      <c r="E18" s="2">
        <v>11474.954768804993</v>
      </c>
      <c r="F18" s="2">
        <v>12824.309457603467</v>
      </c>
      <c r="G18" s="2">
        <v>13303.589775313452</v>
      </c>
      <c r="H18" s="2">
        <v>13879.789800549272</v>
      </c>
      <c r="I18" s="2">
        <v>13226.01700478179</v>
      </c>
      <c r="J18" s="2">
        <v>13184.749170238343</v>
      </c>
      <c r="K18" s="2">
        <v>15282.712734067762</v>
      </c>
      <c r="L18" s="2">
        <v>11738.970738539621</v>
      </c>
      <c r="M18" s="2">
        <v>12507.820412612429</v>
      </c>
      <c r="N18" s="2">
        <v>156973.13130827949</v>
      </c>
    </row>
    <row r="19" spans="1:14" s="1" customFormat="1" ht="1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ht="12">
      <c r="A20" s="3" t="s">
        <v>125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12">
      <c r="A21" s="3" t="s">
        <v>31</v>
      </c>
      <c r="B21" s="2">
        <v>23.610298102981027</v>
      </c>
      <c r="C21" s="2">
        <v>20.674074074074074</v>
      </c>
      <c r="D21" s="2">
        <v>14.743089430894308</v>
      </c>
      <c r="E21" s="2">
        <v>18.410650464617582</v>
      </c>
      <c r="F21" s="2">
        <v>11.158215373588963</v>
      </c>
      <c r="G21" s="2">
        <v>16.103978978978979</v>
      </c>
      <c r="H21" s="2">
        <v>21.710516605166053</v>
      </c>
      <c r="I21" s="2">
        <v>21.979338087401718</v>
      </c>
      <c r="J21" s="2">
        <v>23.767155531414087</v>
      </c>
      <c r="K21" s="2">
        <v>23.982675111773474</v>
      </c>
      <c r="L21" s="2">
        <v>19.1901728844404</v>
      </c>
      <c r="M21" s="2">
        <v>20.62488580303307</v>
      </c>
      <c r="N21" s="2">
        <v>235.95505044836375</v>
      </c>
    </row>
    <row r="22" spans="1:14" s="1" customFormat="1" ht="12">
      <c r="A22" s="3" t="s">
        <v>116</v>
      </c>
      <c r="B22" s="2">
        <v>1422.769494946743</v>
      </c>
      <c r="C22" s="2">
        <v>1372.4786469288927</v>
      </c>
      <c r="D22" s="2">
        <v>1318.7446570982509</v>
      </c>
      <c r="E22" s="2">
        <v>1301.7766260198673</v>
      </c>
      <c r="F22" s="2">
        <v>1514.9038991519442</v>
      </c>
      <c r="G22" s="2">
        <v>1647.5024754510457</v>
      </c>
      <c r="H22" s="2">
        <v>1605.0134193789224</v>
      </c>
      <c r="I22" s="2">
        <v>1326.5902929250285</v>
      </c>
      <c r="J22" s="2">
        <v>1452.9498331353775</v>
      </c>
      <c r="K22" s="2">
        <v>1522.5868995424644</v>
      </c>
      <c r="L22" s="2">
        <v>1241.1067883249616</v>
      </c>
      <c r="M22" s="2">
        <v>1801.7954511869286</v>
      </c>
      <c r="N22" s="2">
        <v>17528.218484090427</v>
      </c>
    </row>
    <row r="23" spans="1:14" s="1" customFormat="1" ht="12">
      <c r="A23" s="3" t="s">
        <v>117</v>
      </c>
      <c r="B23" s="2">
        <v>667.94584534832063</v>
      </c>
      <c r="C23" s="2">
        <v>592.28137667006968</v>
      </c>
      <c r="D23" s="2">
        <v>519.7123499772548</v>
      </c>
      <c r="E23" s="2">
        <v>550.79152575464582</v>
      </c>
      <c r="F23" s="2">
        <v>697.01419688927172</v>
      </c>
      <c r="G23" s="2">
        <v>515.35550650978064</v>
      </c>
      <c r="H23" s="2">
        <v>768.18887067240598</v>
      </c>
      <c r="I23" s="2">
        <v>857.02101859953154</v>
      </c>
      <c r="J23" s="2">
        <v>800.34951269406724</v>
      </c>
      <c r="K23" s="2">
        <v>704.67885417433024</v>
      </c>
      <c r="L23" s="2">
        <v>656.58489725636286</v>
      </c>
      <c r="M23" s="2">
        <v>661.7976567375415</v>
      </c>
      <c r="N23" s="2">
        <v>7991.7216112835831</v>
      </c>
    </row>
    <row r="24" spans="1:14" s="1" customFormat="1" ht="12">
      <c r="A24" s="3" t="s">
        <v>34</v>
      </c>
      <c r="B24" s="2">
        <v>313.15277908679309</v>
      </c>
      <c r="C24" s="2">
        <v>319.56307030905151</v>
      </c>
      <c r="D24" s="2">
        <v>215.06723577235772</v>
      </c>
      <c r="E24" s="2">
        <v>245.60904217298068</v>
      </c>
      <c r="F24" s="2">
        <v>256.12622469091559</v>
      </c>
      <c r="G24" s="2">
        <v>409.4120570570571</v>
      </c>
      <c r="H24" s="2">
        <v>469.93007380073806</v>
      </c>
      <c r="I24" s="2">
        <v>616.44691168403733</v>
      </c>
      <c r="J24" s="2">
        <v>478.24218540648201</v>
      </c>
      <c r="K24" s="2">
        <v>428.97371087928462</v>
      </c>
      <c r="L24" s="2">
        <v>430.32536851683346</v>
      </c>
      <c r="M24" s="2">
        <v>461.70707838479814</v>
      </c>
      <c r="N24" s="2">
        <v>4644.5557377613295</v>
      </c>
    </row>
    <row r="25" spans="1:14" s="1" customFormat="1" ht="12">
      <c r="A25" s="3" t="s">
        <v>119</v>
      </c>
      <c r="B25" s="2">
        <v>1340.2853081841834</v>
      </c>
      <c r="C25" s="2">
        <v>1504.4520321869918</v>
      </c>
      <c r="D25" s="2">
        <v>1442.3011472448059</v>
      </c>
      <c r="E25" s="2">
        <v>1435.357944638313</v>
      </c>
      <c r="F25" s="2">
        <v>1529.8992725318044</v>
      </c>
      <c r="G25" s="2">
        <v>1798.8067117117116</v>
      </c>
      <c r="H25" s="2">
        <v>2573.2515692982606</v>
      </c>
      <c r="I25" s="2">
        <v>1878.5610169948377</v>
      </c>
      <c r="J25" s="2">
        <v>2373.4755986853852</v>
      </c>
      <c r="K25" s="2">
        <v>1833.1968702499964</v>
      </c>
      <c r="L25" s="2">
        <v>1508.5878161965425</v>
      </c>
      <c r="M25" s="2">
        <v>2034.5967430205028</v>
      </c>
      <c r="N25" s="2">
        <v>21252.772030943335</v>
      </c>
    </row>
    <row r="26" spans="1:14" s="1" customFormat="1" ht="12">
      <c r="A26" s="3" t="s">
        <v>118</v>
      </c>
      <c r="B26" s="2">
        <v>2.1891598915989161</v>
      </c>
      <c r="C26" s="2">
        <v>2.8865401987353208</v>
      </c>
      <c r="D26" s="2">
        <v>2.8513098464317976</v>
      </c>
      <c r="E26" s="2">
        <v>2.6788777698355966</v>
      </c>
      <c r="F26" s="2">
        <v>1.8132951084035118</v>
      </c>
      <c r="G26" s="2">
        <v>2.0349099099099099</v>
      </c>
      <c r="H26" s="2">
        <v>1.9324723247232474</v>
      </c>
      <c r="I26" s="2">
        <v>1.2313037118303165</v>
      </c>
      <c r="J26" s="2">
        <v>1.7966684772768424</v>
      </c>
      <c r="K26" s="2">
        <v>2.7401266766020864</v>
      </c>
      <c r="L26" s="2">
        <v>2.0018198362147404</v>
      </c>
      <c r="M26" s="2">
        <v>1.3115293257811074</v>
      </c>
      <c r="N26" s="2">
        <v>25.468013077343397</v>
      </c>
    </row>
    <row r="27" spans="1:14" s="1" customFormat="1" ht="12">
      <c r="A27" s="3" t="s">
        <v>47</v>
      </c>
      <c r="B27" s="2">
        <v>7.62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0.14176602086438153</v>
      </c>
      <c r="L27" s="2">
        <v>8.7352138307552313E-2</v>
      </c>
      <c r="M27" s="2">
        <v>0</v>
      </c>
      <c r="N27" s="2">
        <v>7.8491181591719341</v>
      </c>
    </row>
    <row r="28" spans="1:14" s="1" customFormat="1" ht="12">
      <c r="A28" s="3" t="s">
        <v>120</v>
      </c>
      <c r="B28" s="2">
        <v>6.1654269912992641</v>
      </c>
      <c r="C28" s="2">
        <v>17.278276765130983</v>
      </c>
      <c r="D28" s="2">
        <v>2.197849961539537</v>
      </c>
      <c r="E28" s="2">
        <v>10.22465538080772</v>
      </c>
      <c r="F28" s="2">
        <v>6.8</v>
      </c>
      <c r="G28" s="2">
        <v>8.02</v>
      </c>
      <c r="H28" s="2">
        <v>0.51</v>
      </c>
      <c r="I28" s="2">
        <v>5.39</v>
      </c>
      <c r="J28" s="2">
        <v>2.6246679999999998</v>
      </c>
      <c r="K28" s="2">
        <v>2.0903236728763042</v>
      </c>
      <c r="L28" s="2">
        <v>1.292660907188353</v>
      </c>
      <c r="M28" s="2">
        <v>2.3459156999999999</v>
      </c>
      <c r="N28" s="2">
        <v>64.939777378842152</v>
      </c>
    </row>
    <row r="29" spans="1:14" s="1" customFormat="1" ht="12">
      <c r="A29" s="3" t="s">
        <v>121</v>
      </c>
      <c r="B29" s="2">
        <v>351.63999964706647</v>
      </c>
      <c r="C29" s="2">
        <v>222.04871439788562</v>
      </c>
      <c r="D29" s="2">
        <v>226.95127812004387</v>
      </c>
      <c r="E29" s="2">
        <v>310.01489400989516</v>
      </c>
      <c r="F29" s="2">
        <v>328.55454949086584</v>
      </c>
      <c r="G29" s="2">
        <v>462.88920352026128</v>
      </c>
      <c r="H29" s="2">
        <v>398.47924022002559</v>
      </c>
      <c r="I29" s="2">
        <v>285.88731861999997</v>
      </c>
      <c r="J29" s="2">
        <v>260.51435595999999</v>
      </c>
      <c r="K29" s="2">
        <v>336.10388172119622</v>
      </c>
      <c r="L29" s="2">
        <v>257.71521788048199</v>
      </c>
      <c r="M29" s="2">
        <v>316.26677928010236</v>
      </c>
      <c r="N29" s="2">
        <v>3757.0654328678238</v>
      </c>
    </row>
    <row r="30" spans="1:14" s="1" customFormat="1" ht="12">
      <c r="A30" s="3" t="s">
        <v>122</v>
      </c>
      <c r="B30" s="2">
        <v>2.2126323590420518</v>
      </c>
      <c r="C30" s="2">
        <v>3.8931874977416436</v>
      </c>
      <c r="D30" s="2">
        <v>0.23</v>
      </c>
      <c r="E30" s="2">
        <v>3.3476808970693348</v>
      </c>
      <c r="F30" s="2">
        <v>4.68</v>
      </c>
      <c r="G30" s="2">
        <v>4.0999999999999996</v>
      </c>
      <c r="H30" s="2">
        <v>9.1999999999999993</v>
      </c>
      <c r="I30" s="2">
        <v>6</v>
      </c>
      <c r="J30" s="2">
        <v>5.8671994300000003</v>
      </c>
      <c r="K30" s="2">
        <v>5.1189309999999999</v>
      </c>
      <c r="L30" s="2">
        <v>2.2987190000000002</v>
      </c>
      <c r="M30" s="2">
        <v>5.0805730000000002</v>
      </c>
      <c r="N30" s="2">
        <v>52.028923183853031</v>
      </c>
    </row>
    <row r="31" spans="1:14" s="1" customFormat="1" ht="12">
      <c r="A31" s="3" t="s">
        <v>123</v>
      </c>
      <c r="B31" s="2">
        <v>157.24047640664594</v>
      </c>
      <c r="C31" s="2">
        <v>219.37929795377067</v>
      </c>
      <c r="D31" s="2">
        <v>235.15225487031694</v>
      </c>
      <c r="E31" s="2">
        <v>407.82134458993824</v>
      </c>
      <c r="F31" s="2">
        <v>196.55842398432014</v>
      </c>
      <c r="G31" s="2">
        <v>323.46548724623062</v>
      </c>
      <c r="H31" s="2">
        <v>266.45405083594051</v>
      </c>
      <c r="I31" s="2">
        <v>273.52433072473468</v>
      </c>
      <c r="J31" s="2">
        <v>312.76591975309202</v>
      </c>
      <c r="K31" s="2">
        <v>224.38000000000011</v>
      </c>
      <c r="L31" s="2">
        <v>316.00178263016096</v>
      </c>
      <c r="M31" s="2">
        <v>345.0948698403763</v>
      </c>
      <c r="N31" s="2">
        <v>3277.8382388355312</v>
      </c>
    </row>
    <row r="32" spans="1:14" s="1" customFormat="1" ht="12">
      <c r="A32" s="3" t="s">
        <v>126</v>
      </c>
      <c r="B32" s="2">
        <v>4294.8314209646742</v>
      </c>
      <c r="C32" s="2">
        <v>4274.9352169823442</v>
      </c>
      <c r="D32" s="2">
        <v>3977.9511723218961</v>
      </c>
      <c r="E32" s="2">
        <v>4286.0332416979709</v>
      </c>
      <c r="F32" s="2">
        <v>4547.5080772211149</v>
      </c>
      <c r="G32" s="2">
        <v>5187.6903303849776</v>
      </c>
      <c r="H32" s="2">
        <v>6114.6702131361835</v>
      </c>
      <c r="I32" s="2">
        <v>5272.6315313474015</v>
      </c>
      <c r="J32" s="2">
        <v>5712.3530970730953</v>
      </c>
      <c r="K32" s="2">
        <v>5083.9940390493884</v>
      </c>
      <c r="L32" s="2">
        <v>4435.1925955714951</v>
      </c>
      <c r="M32" s="2">
        <v>5650.6214822790644</v>
      </c>
      <c r="N32" s="2">
        <v>58838.412418029606</v>
      </c>
    </row>
    <row r="33" spans="1:14" s="1" customFormat="1" ht="12">
      <c r="A33" s="3" t="s">
        <v>51</v>
      </c>
      <c r="B33" s="2">
        <v>10013.151482607342</v>
      </c>
      <c r="C33" s="2">
        <v>9510.7812317756798</v>
      </c>
      <c r="D33" s="2">
        <v>7478.5669211164277</v>
      </c>
      <c r="E33" s="2">
        <v>7188.9215271070225</v>
      </c>
      <c r="F33" s="2">
        <v>8276.8013803823524</v>
      </c>
      <c r="G33" s="2">
        <v>8115.8994449284746</v>
      </c>
      <c r="H33" s="2">
        <v>7765.1195874130881</v>
      </c>
      <c r="I33" s="2">
        <v>7953.3854734343886</v>
      </c>
      <c r="J33" s="2">
        <v>7472.3960731652478</v>
      </c>
      <c r="K33" s="2">
        <v>10198.718695018373</v>
      </c>
      <c r="L33" s="2">
        <v>7303.7781429681263</v>
      </c>
      <c r="M33" s="2">
        <v>6857.1989303333648</v>
      </c>
      <c r="N33" s="2">
        <v>98134.718890249889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N33"/>
  <sheetViews>
    <sheetView workbookViewId="0">
      <selection activeCell="B21" sqref="B21:M31"/>
    </sheetView>
  </sheetViews>
  <sheetFormatPr defaultRowHeight="15"/>
  <cols>
    <col min="1" max="1" width="23.28515625" bestFit="1" customWidth="1"/>
  </cols>
  <sheetData>
    <row r="1" spans="1:14">
      <c r="A1" t="s">
        <v>112</v>
      </c>
    </row>
    <row r="2" spans="1:14">
      <c r="B2" t="s">
        <v>113</v>
      </c>
      <c r="C2" t="s">
        <v>113</v>
      </c>
      <c r="D2" t="s">
        <v>113</v>
      </c>
      <c r="E2" t="s">
        <v>113</v>
      </c>
      <c r="F2" t="s">
        <v>113</v>
      </c>
      <c r="G2" t="s">
        <v>113</v>
      </c>
      <c r="H2" t="s">
        <v>113</v>
      </c>
      <c r="I2" t="s">
        <v>113</v>
      </c>
      <c r="J2" t="s">
        <v>113</v>
      </c>
      <c r="K2" t="s">
        <v>113</v>
      </c>
      <c r="L2" t="s">
        <v>113</v>
      </c>
      <c r="M2" t="s">
        <v>113</v>
      </c>
      <c r="N2" t="s">
        <v>113</v>
      </c>
    </row>
    <row r="3" spans="1:14">
      <c r="B3" t="s">
        <v>114</v>
      </c>
      <c r="C3" t="s">
        <v>114</v>
      </c>
      <c r="D3" t="s">
        <v>114</v>
      </c>
      <c r="E3" t="s">
        <v>114</v>
      </c>
      <c r="F3" t="s">
        <v>114</v>
      </c>
      <c r="G3" t="s">
        <v>114</v>
      </c>
      <c r="H3" t="s">
        <v>114</v>
      </c>
      <c r="I3" t="s">
        <v>114</v>
      </c>
      <c r="J3" t="s">
        <v>114</v>
      </c>
      <c r="K3" t="s">
        <v>114</v>
      </c>
      <c r="L3" t="s">
        <v>114</v>
      </c>
      <c r="M3" t="s">
        <v>114</v>
      </c>
      <c r="N3" t="s">
        <v>114</v>
      </c>
    </row>
    <row r="5" spans="1:14">
      <c r="A5" t="s">
        <v>115</v>
      </c>
      <c r="B5" s="4">
        <v>13511.412841489051</v>
      </c>
      <c r="C5" s="4">
        <v>11096.445388510594</v>
      </c>
      <c r="D5" s="4">
        <v>11153.634917464547</v>
      </c>
      <c r="E5" s="4">
        <v>11085.525876503427</v>
      </c>
      <c r="F5" s="4">
        <v>11042.891387114345</v>
      </c>
      <c r="G5" s="4">
        <v>10101.364772926659</v>
      </c>
      <c r="H5" s="4">
        <v>9662.7253116923584</v>
      </c>
      <c r="I5" s="4">
        <v>11855.026767331245</v>
      </c>
      <c r="J5" s="4">
        <v>10986.831158929579</v>
      </c>
      <c r="K5" s="4">
        <v>13865.360298612304</v>
      </c>
      <c r="L5" s="4">
        <v>11754.857065265376</v>
      </c>
      <c r="M5" s="4">
        <v>13573.8401672584</v>
      </c>
      <c r="N5" s="4">
        <f>SUM(B5:M5)</f>
        <v>139689.91595309786</v>
      </c>
    </row>
    <row r="6" spans="1:14">
      <c r="A6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>
        <f t="shared" ref="N6:N33" si="0">SUM(B6:M6)</f>
        <v>0</v>
      </c>
    </row>
    <row r="7" spans="1:14">
      <c r="A7" t="s">
        <v>31</v>
      </c>
      <c r="B7" s="4">
        <v>393.79393524135003</v>
      </c>
      <c r="C7" s="4">
        <v>474.13323222300943</v>
      </c>
      <c r="D7" s="4">
        <v>472.2649496295025</v>
      </c>
      <c r="E7" s="4">
        <v>452.80244981464568</v>
      </c>
      <c r="F7" s="4">
        <v>406.55763492029303</v>
      </c>
      <c r="G7" s="4">
        <v>450.40068408601479</v>
      </c>
      <c r="H7" s="4">
        <v>397.80019255072051</v>
      </c>
      <c r="I7" s="4">
        <v>378.89835006393258</v>
      </c>
      <c r="J7" s="4">
        <v>413.57437664739882</v>
      </c>
      <c r="K7" s="4">
        <v>479.29604201192473</v>
      </c>
      <c r="L7" s="4">
        <v>548.28637876062999</v>
      </c>
      <c r="M7" s="4">
        <v>716.21389713545341</v>
      </c>
      <c r="N7" s="4">
        <f t="shared" si="0"/>
        <v>5584.0221230848756</v>
      </c>
    </row>
    <row r="8" spans="1:14">
      <c r="A8" t="s">
        <v>117</v>
      </c>
      <c r="B8" s="4">
        <v>180.78495831470721</v>
      </c>
      <c r="C8" s="4">
        <v>142.04655252258206</v>
      </c>
      <c r="D8" s="4">
        <v>159.74372713746391</v>
      </c>
      <c r="E8" s="4">
        <v>221.60040337457815</v>
      </c>
      <c r="F8" s="4">
        <v>112.25489616544593</v>
      </c>
      <c r="G8" s="4">
        <v>185.35771736863217</v>
      </c>
      <c r="H8" s="4">
        <v>172.14009472295515</v>
      </c>
      <c r="I8" s="4">
        <v>220.24673267535454</v>
      </c>
      <c r="J8" s="4">
        <v>216.29305625582697</v>
      </c>
      <c r="K8" s="4">
        <v>112.0348280512205</v>
      </c>
      <c r="L8" s="4">
        <v>112.09436709479806</v>
      </c>
      <c r="M8" s="4">
        <v>187.84688696707107</v>
      </c>
      <c r="N8" s="4">
        <f t="shared" si="0"/>
        <v>2022.4442206506355</v>
      </c>
    </row>
    <row r="9" spans="1:14">
      <c r="A9" t="s">
        <v>116</v>
      </c>
      <c r="B9" s="4">
        <v>23.177101464000003</v>
      </c>
      <c r="C9" s="4">
        <v>0</v>
      </c>
      <c r="D9" s="4">
        <v>232.92313503999998</v>
      </c>
      <c r="E9" s="4">
        <v>154.22689036200001</v>
      </c>
      <c r="F9" s="4">
        <v>115.51997954135999</v>
      </c>
      <c r="G9" s="4">
        <v>41.33</v>
      </c>
      <c r="H9" s="4">
        <v>148.96076067673999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716.13786708409998</v>
      </c>
    </row>
    <row r="10" spans="1:14">
      <c r="A10" t="s">
        <v>118</v>
      </c>
      <c r="B10" s="4">
        <v>141.82739556932</v>
      </c>
      <c r="C10" s="4">
        <v>147.20790808800001</v>
      </c>
      <c r="D10" s="4">
        <v>111.57820717752</v>
      </c>
      <c r="E10" s="4">
        <v>111.88450189</v>
      </c>
      <c r="F10" s="4">
        <v>84.337523959999999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596.83553668484001</v>
      </c>
    </row>
    <row r="11" spans="1:14">
      <c r="A11" t="s">
        <v>119</v>
      </c>
      <c r="B11" s="4">
        <v>551.04859749705929</v>
      </c>
      <c r="C11" s="4">
        <v>43.035839612249397</v>
      </c>
      <c r="D11" s="4">
        <v>188.87790621865642</v>
      </c>
      <c r="E11" s="4">
        <v>0.24664213723284589</v>
      </c>
      <c r="F11" s="4">
        <v>13.303007195174494</v>
      </c>
      <c r="G11" s="4">
        <v>1.4299803449659048</v>
      </c>
      <c r="H11" s="4">
        <v>3.6222651715039578</v>
      </c>
      <c r="I11" s="4">
        <v>1.3662216558068225</v>
      </c>
      <c r="J11" s="4">
        <v>17.345093884020137</v>
      </c>
      <c r="K11" s="4">
        <v>208.51438444250172</v>
      </c>
      <c r="L11" s="4">
        <v>63.656893225993542</v>
      </c>
      <c r="M11" s="4">
        <v>3.5891190027483315</v>
      </c>
      <c r="N11" s="4">
        <f t="shared" si="0"/>
        <v>1096.0359503879129</v>
      </c>
    </row>
    <row r="12" spans="1:14">
      <c r="A12" t="s">
        <v>47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</row>
    <row r="13" spans="1:14">
      <c r="A13" t="s">
        <v>120</v>
      </c>
      <c r="B13" s="4">
        <v>133.70265064818952</v>
      </c>
      <c r="C13" s="4">
        <v>117.30375485789821</v>
      </c>
      <c r="D13" s="4">
        <v>129.62714978902954</v>
      </c>
      <c r="E13" s="4">
        <v>104.49037671541056</v>
      </c>
      <c r="F13" s="4">
        <v>174.71317167169326</v>
      </c>
      <c r="G13" s="4">
        <v>165.47913746490173</v>
      </c>
      <c r="H13" s="4">
        <v>115.41413821798253</v>
      </c>
      <c r="I13" s="4">
        <v>189.47118133384438</v>
      </c>
      <c r="J13" s="4">
        <v>151.28375599477903</v>
      </c>
      <c r="K13" s="4">
        <v>169.76728655462185</v>
      </c>
      <c r="L13" s="4">
        <v>123.05751615508883</v>
      </c>
      <c r="M13" s="4">
        <v>133.26142716921868</v>
      </c>
      <c r="N13" s="4">
        <f t="shared" si="0"/>
        <v>1707.5715465726585</v>
      </c>
    </row>
    <row r="14" spans="1:14">
      <c r="A14" t="s">
        <v>121</v>
      </c>
      <c r="B14" s="4">
        <v>71.073397828262287</v>
      </c>
      <c r="C14" s="4">
        <v>15.819823948006169</v>
      </c>
      <c r="D14" s="4">
        <v>43.333046213635356</v>
      </c>
      <c r="E14" s="4">
        <v>105.74181075188984</v>
      </c>
      <c r="F14" s="4">
        <v>137.71832815596724</v>
      </c>
      <c r="G14" s="4">
        <v>121.18208760529481</v>
      </c>
      <c r="H14" s="4">
        <v>39.986659346458289</v>
      </c>
      <c r="I14" s="4">
        <v>100.40526617477961</v>
      </c>
      <c r="J14" s="4">
        <v>60.406340667536831</v>
      </c>
      <c r="K14" s="4">
        <v>6.0317651860744306</v>
      </c>
      <c r="L14" s="4">
        <v>140.94266768038773</v>
      </c>
      <c r="M14" s="4">
        <v>69.14877659942286</v>
      </c>
      <c r="N14" s="4">
        <f t="shared" si="0"/>
        <v>911.7899701577154</v>
      </c>
    </row>
    <row r="15" spans="1:14">
      <c r="A15" t="s">
        <v>122</v>
      </c>
      <c r="B15" s="4">
        <v>3.5007363209655784</v>
      </c>
      <c r="C15" s="4">
        <v>4.997258999779687</v>
      </c>
      <c r="D15" s="4">
        <v>0.92849988896291358</v>
      </c>
      <c r="E15" s="4">
        <v>3.0240809223847021</v>
      </c>
      <c r="F15" s="4">
        <v>0.45209006893580356</v>
      </c>
      <c r="G15" s="4">
        <v>0.79981297633373449</v>
      </c>
      <c r="H15" s="4">
        <v>0.71156535417089495</v>
      </c>
      <c r="I15" s="4">
        <v>2.4110535645841318</v>
      </c>
      <c r="J15" s="4">
        <v>2.5871412269252279</v>
      </c>
      <c r="K15" s="4">
        <v>1.4873506402561025</v>
      </c>
      <c r="L15" s="4">
        <v>8.3750390145395794</v>
      </c>
      <c r="M15" s="4">
        <v>10.965572791519435</v>
      </c>
      <c r="N15" s="4">
        <f t="shared" si="0"/>
        <v>40.240201769357796</v>
      </c>
    </row>
    <row r="16" spans="1:14">
      <c r="A16" t="s">
        <v>123</v>
      </c>
      <c r="B16" s="4">
        <v>152.53170630308432</v>
      </c>
      <c r="C16" s="4">
        <v>157.77528039215667</v>
      </c>
      <c r="D16" s="4">
        <v>167.68244592600377</v>
      </c>
      <c r="E16" s="4">
        <v>117.0722529583802</v>
      </c>
      <c r="F16" s="4">
        <v>135.52891704006902</v>
      </c>
      <c r="G16" s="4">
        <v>99.687605214600921</v>
      </c>
      <c r="H16" s="4">
        <v>63.88650849574276</v>
      </c>
      <c r="I16" s="4">
        <v>184.13320152299741</v>
      </c>
      <c r="J16" s="4">
        <v>87.513840055429682</v>
      </c>
      <c r="K16" s="4">
        <v>117.29875558223296</v>
      </c>
      <c r="L16" s="4">
        <v>104.852689068514</v>
      </c>
      <c r="M16" s="4">
        <v>125.75950755325084</v>
      </c>
      <c r="N16" s="4">
        <f t="shared" si="0"/>
        <v>1513.7227101124622</v>
      </c>
    </row>
    <row r="17" spans="1:14">
      <c r="A17" t="s">
        <v>124</v>
      </c>
      <c r="B17" s="4">
        <v>1651.4404791869383</v>
      </c>
      <c r="C17" s="4">
        <v>1102.3196506436816</v>
      </c>
      <c r="D17" s="4">
        <v>1506.9590670207742</v>
      </c>
      <c r="E17" s="4">
        <v>1271.0894089265221</v>
      </c>
      <c r="F17" s="4">
        <v>1180.3855487189387</v>
      </c>
      <c r="G17" s="4">
        <v>1065.667025060744</v>
      </c>
      <c r="H17" s="4">
        <v>942.52218453627415</v>
      </c>
      <c r="I17" s="4">
        <v>1076.9320069912994</v>
      </c>
      <c r="J17" s="4">
        <v>949.00360473191677</v>
      </c>
      <c r="K17" s="4">
        <v>1094.4304124688322</v>
      </c>
      <c r="L17" s="4">
        <v>1101.2655509999515</v>
      </c>
      <c r="M17" s="4">
        <v>1246.7851872186848</v>
      </c>
      <c r="N17" s="4">
        <f t="shared" si="0"/>
        <v>14188.800126504557</v>
      </c>
    </row>
    <row r="18" spans="1:14">
      <c r="A18" t="s">
        <v>80</v>
      </c>
      <c r="B18" s="4">
        <v>15162.853320675989</v>
      </c>
      <c r="C18" s="4">
        <v>12198.765039154276</v>
      </c>
      <c r="D18" s="4">
        <v>12660.593984485322</v>
      </c>
      <c r="E18" s="4">
        <v>12356.615285429949</v>
      </c>
      <c r="F18" s="4">
        <v>12223.276935833284</v>
      </c>
      <c r="G18" s="4">
        <v>11167.031797987403</v>
      </c>
      <c r="H18" s="4">
        <v>10605.247496228632</v>
      </c>
      <c r="I18" s="4">
        <v>12931.958774322544</v>
      </c>
      <c r="J18" s="4">
        <v>11935.834763661496</v>
      </c>
      <c r="K18" s="4">
        <v>14959.790711081136</v>
      </c>
      <c r="L18" s="4">
        <v>12856.122616265327</v>
      </c>
      <c r="M18" s="4">
        <v>14820.625354477084</v>
      </c>
      <c r="N18" s="4">
        <f t="shared" si="0"/>
        <v>153878.71607960245</v>
      </c>
    </row>
    <row r="19" spans="1:1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0</v>
      </c>
    </row>
    <row r="20" spans="1:14">
      <c r="A20" t="s">
        <v>125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 t="shared" si="0"/>
        <v>0</v>
      </c>
    </row>
    <row r="21" spans="1:14">
      <c r="A21" t="s">
        <v>31</v>
      </c>
      <c r="B21" s="4">
        <v>15.261510952168081</v>
      </c>
      <c r="C21" s="4">
        <v>18.380700594844679</v>
      </c>
      <c r="D21" s="4">
        <v>16.484565844992229</v>
      </c>
      <c r="E21" s="4">
        <v>14.391451068616423</v>
      </c>
      <c r="F21" s="4">
        <v>10.624730719517448</v>
      </c>
      <c r="G21" s="4">
        <v>16.650621740874449</v>
      </c>
      <c r="H21" s="4">
        <v>15.991475542926731</v>
      </c>
      <c r="I21" s="4">
        <v>15.971636642391722</v>
      </c>
      <c r="J21" s="4">
        <v>14.76598918515756</v>
      </c>
      <c r="K21" s="4">
        <v>12.942577030812325</v>
      </c>
      <c r="L21" s="4">
        <v>21.308562197092083</v>
      </c>
      <c r="M21" s="4">
        <v>22.261484098939931</v>
      </c>
      <c r="N21" s="4">
        <f t="shared" si="0"/>
        <v>195.03530561833367</v>
      </c>
    </row>
    <row r="22" spans="1:14">
      <c r="A22" t="s">
        <v>117</v>
      </c>
      <c r="B22" s="4">
        <v>905.41374500026279</v>
      </c>
      <c r="C22" s="4">
        <v>792.53512869004862</v>
      </c>
      <c r="D22" s="4">
        <v>760.02171710999994</v>
      </c>
      <c r="E22" s="4">
        <v>921.87926872999992</v>
      </c>
      <c r="F22" s="4">
        <v>919.96874446988159</v>
      </c>
      <c r="G22" s="4">
        <v>690.49251491933796</v>
      </c>
      <c r="H22" s="4">
        <v>458.46100000000001</v>
      </c>
      <c r="I22" s="4">
        <v>891.15168180000001</v>
      </c>
      <c r="J22" s="4">
        <v>690.89126731016017</v>
      </c>
      <c r="K22" s="4">
        <v>706.23548709893373</v>
      </c>
      <c r="L22" s="4">
        <v>837.6138399245508</v>
      </c>
      <c r="M22" s="4">
        <v>907.44814586163466</v>
      </c>
      <c r="N22" s="4">
        <f t="shared" si="0"/>
        <v>9482.1125409148117</v>
      </c>
    </row>
    <row r="23" spans="1:14">
      <c r="A23" t="s">
        <v>116</v>
      </c>
      <c r="B23" s="4">
        <v>1381.0466928411327</v>
      </c>
      <c r="C23" s="4">
        <v>1378.8030587379289</v>
      </c>
      <c r="D23" s="4">
        <v>1385.8393711375438</v>
      </c>
      <c r="E23" s="4">
        <v>1268.2462627787522</v>
      </c>
      <c r="F23" s="4">
        <v>1121.4756543239002</v>
      </c>
      <c r="G23" s="4">
        <v>1486.6433841015291</v>
      </c>
      <c r="H23" s="4">
        <v>930.56015708625932</v>
      </c>
      <c r="I23" s="4">
        <v>998.3341751770148</v>
      </c>
      <c r="J23" s="4">
        <v>1405.2396961931474</v>
      </c>
      <c r="K23" s="4">
        <v>1152.7118959220679</v>
      </c>
      <c r="L23" s="4">
        <v>1160.2264573623347</v>
      </c>
      <c r="M23" s="4">
        <v>1808.6919588279484</v>
      </c>
      <c r="N23" s="4">
        <f t="shared" si="0"/>
        <v>15477.818764489561</v>
      </c>
    </row>
    <row r="24" spans="1:14">
      <c r="A24" t="s">
        <v>34</v>
      </c>
      <c r="B24" s="4">
        <v>321.95275368797496</v>
      </c>
      <c r="C24" s="4">
        <v>339.71338388138798</v>
      </c>
      <c r="D24" s="4">
        <v>435.56391738840773</v>
      </c>
      <c r="E24" s="4">
        <v>422.58052868391451</v>
      </c>
      <c r="F24" s="4">
        <v>446.40491598448943</v>
      </c>
      <c r="G24" s="4">
        <v>444.42586843160854</v>
      </c>
      <c r="H24" s="4">
        <v>504.20290034503756</v>
      </c>
      <c r="I24" s="4">
        <v>431.89823687236492</v>
      </c>
      <c r="J24" s="4">
        <v>396.09160358008575</v>
      </c>
      <c r="K24" s="4">
        <v>308.06741096438577</v>
      </c>
      <c r="L24" s="4">
        <v>254.63893376413571</v>
      </c>
      <c r="M24" s="4">
        <v>262.7709579897919</v>
      </c>
      <c r="N24" s="4">
        <f t="shared" si="0"/>
        <v>4568.3114115735852</v>
      </c>
    </row>
    <row r="25" spans="1:14">
      <c r="A25" t="s">
        <v>119</v>
      </c>
      <c r="B25" s="4">
        <v>1616.2479436410069</v>
      </c>
      <c r="C25" s="4">
        <v>2246.8220786228799</v>
      </c>
      <c r="D25" s="4">
        <v>1670.0521070432983</v>
      </c>
      <c r="E25" s="4">
        <v>1764.0154768236796</v>
      </c>
      <c r="F25" s="4">
        <v>1763.0805758071456</v>
      </c>
      <c r="G25" s="4">
        <v>1931.6366559089352</v>
      </c>
      <c r="H25" s="4">
        <v>2102.0958422989156</v>
      </c>
      <c r="I25" s="4">
        <v>1855.5190752869776</v>
      </c>
      <c r="J25" s="4">
        <v>1764.758618824598</v>
      </c>
      <c r="K25" s="4">
        <v>1395.4899995428702</v>
      </c>
      <c r="L25" s="4">
        <v>1315.0845970645248</v>
      </c>
      <c r="M25" s="4">
        <v>2321.2774094213864</v>
      </c>
      <c r="N25" s="4">
        <f t="shared" si="0"/>
        <v>21746.080380286217</v>
      </c>
    </row>
    <row r="26" spans="1:14">
      <c r="A26" t="s">
        <v>118</v>
      </c>
      <c r="B26" s="4">
        <v>3.1202503352704518</v>
      </c>
      <c r="C26" s="4">
        <v>4.7102886098259527</v>
      </c>
      <c r="D26" s="4">
        <v>2.2762602709304907</v>
      </c>
      <c r="E26" s="4">
        <v>3.3700787401574805</v>
      </c>
      <c r="F26" s="4">
        <v>2.2080999569151225</v>
      </c>
      <c r="G26" s="4">
        <v>2.6614520657841956</v>
      </c>
      <c r="H26" s="4">
        <v>1.9910696163994317</v>
      </c>
      <c r="I26" s="4">
        <v>2.5143733231123035</v>
      </c>
      <c r="J26" s="4">
        <v>3.3414133880290882</v>
      </c>
      <c r="K26" s="4">
        <v>4.6552621048419365</v>
      </c>
      <c r="L26" s="4">
        <v>4.2871567043618741</v>
      </c>
      <c r="M26" s="4">
        <v>4.2167255594817439</v>
      </c>
      <c r="N26" s="4">
        <f t="shared" si="0"/>
        <v>39.352430675110071</v>
      </c>
    </row>
    <row r="27" spans="1:14">
      <c r="A27" t="s">
        <v>47</v>
      </c>
      <c r="B27" s="4">
        <v>7.23</v>
      </c>
      <c r="C27" s="4">
        <v>7.4061094954835864</v>
      </c>
      <c r="D27" s="4">
        <v>6.5877526093715302</v>
      </c>
      <c r="E27" s="4">
        <v>7.31</v>
      </c>
      <c r="F27" s="4">
        <v>6.27</v>
      </c>
      <c r="G27" s="4">
        <v>6.36</v>
      </c>
      <c r="H27" s="4">
        <v>6.8639999999999999</v>
      </c>
      <c r="I27" s="4">
        <v>0</v>
      </c>
      <c r="J27" s="4">
        <v>6.3920000000000003</v>
      </c>
      <c r="K27" s="4">
        <v>0</v>
      </c>
      <c r="L27" s="4">
        <v>7.0739999999999998</v>
      </c>
      <c r="M27" s="4">
        <v>7.6749999999999998</v>
      </c>
      <c r="N27" s="4">
        <f t="shared" si="0"/>
        <v>69.168862104855108</v>
      </c>
    </row>
    <row r="28" spans="1:14">
      <c r="A28" t="s">
        <v>120</v>
      </c>
      <c r="B28" s="4">
        <v>0.2927759022103148</v>
      </c>
      <c r="C28" s="4">
        <v>0.57075063648380697</v>
      </c>
      <c r="D28" s="4">
        <v>0.62566110681767717</v>
      </c>
      <c r="E28" s="4">
        <v>0.65079445759280086</v>
      </c>
      <c r="F28" s="4">
        <v>0.59271461999999997</v>
      </c>
      <c r="G28" s="4">
        <v>1.2006566117127957</v>
      </c>
      <c r="H28" s="4">
        <v>0.55848504018672618</v>
      </c>
      <c r="I28" s="4">
        <v>0.55300051916443083</v>
      </c>
      <c r="J28" s="4">
        <v>5.4744264404251348</v>
      </c>
      <c r="K28" s="4">
        <v>7.6581813191276513</v>
      </c>
      <c r="L28" s="4">
        <v>13.526503884087237</v>
      </c>
      <c r="M28" s="4">
        <v>4.7952140738123283</v>
      </c>
      <c r="N28" s="4">
        <f t="shared" si="0"/>
        <v>36.499164611620905</v>
      </c>
    </row>
    <row r="29" spans="1:14">
      <c r="A29" t="s">
        <v>121</v>
      </c>
      <c r="B29" s="4">
        <v>266.25877650025262</v>
      </c>
      <c r="C29" s="4">
        <v>429.55783270551831</v>
      </c>
      <c r="D29" s="4">
        <v>438.6086962343237</v>
      </c>
      <c r="E29" s="4">
        <v>505.40624195836892</v>
      </c>
      <c r="F29" s="4">
        <v>517.75148276726293</v>
      </c>
      <c r="G29" s="4">
        <v>436.24011038542022</v>
      </c>
      <c r="H29" s="4">
        <v>393.53852971179219</v>
      </c>
      <c r="I29" s="4">
        <v>422.81724609259334</v>
      </c>
      <c r="J29" s="4">
        <v>477.6372636173158</v>
      </c>
      <c r="K29" s="4">
        <v>538.74900364783366</v>
      </c>
      <c r="L29" s="4">
        <v>437.84321512928682</v>
      </c>
      <c r="M29" s="4">
        <v>447.52411609082094</v>
      </c>
      <c r="N29" s="4">
        <f t="shared" si="0"/>
        <v>5311.9325148407897</v>
      </c>
    </row>
    <row r="30" spans="1:14">
      <c r="A30" t="s">
        <v>122</v>
      </c>
      <c r="B30" s="4">
        <v>1.9318148832328599</v>
      </c>
      <c r="C30" s="4">
        <v>0.1613465437321</v>
      </c>
      <c r="D30" s="4">
        <v>1.56556563602043</v>
      </c>
      <c r="E30" s="4">
        <v>0</v>
      </c>
      <c r="F30" s="4">
        <v>0</v>
      </c>
      <c r="G30" s="4">
        <v>0</v>
      </c>
      <c r="H30" s="4">
        <v>0</v>
      </c>
      <c r="I30" s="4">
        <v>0.16641454580298964</v>
      </c>
      <c r="J30" s="4">
        <v>1.5389772888308781</v>
      </c>
      <c r="K30" s="4">
        <v>0</v>
      </c>
      <c r="L30" s="4">
        <v>0.19842116316639741</v>
      </c>
      <c r="M30" s="4">
        <v>5.1640380840204163E-2</v>
      </c>
      <c r="N30" s="4">
        <f t="shared" si="0"/>
        <v>5.6141804416258587</v>
      </c>
    </row>
    <row r="31" spans="1:14">
      <c r="A31" t="s">
        <v>123</v>
      </c>
      <c r="B31" s="4">
        <v>319.61999999999989</v>
      </c>
      <c r="C31" s="4">
        <v>232.78323404509592</v>
      </c>
      <c r="D31" s="4">
        <v>180.86999999999989</v>
      </c>
      <c r="E31" s="4">
        <v>226.01000000000113</v>
      </c>
      <c r="F31" s="4">
        <v>134.04399999999805</v>
      </c>
      <c r="G31" s="4">
        <v>181.39433602085774</v>
      </c>
      <c r="H31" s="4">
        <v>195.09347355388763</v>
      </c>
      <c r="I31" s="4">
        <v>191.9399999999996</v>
      </c>
      <c r="J31" s="4">
        <v>133.02176177512592</v>
      </c>
      <c r="K31" s="4">
        <v>129.00000000000091</v>
      </c>
      <c r="L31" s="4">
        <v>210.34356793214829</v>
      </c>
      <c r="M31" s="4">
        <v>252.87260807754319</v>
      </c>
      <c r="N31" s="4">
        <f t="shared" si="0"/>
        <v>2386.9929814046582</v>
      </c>
    </row>
    <row r="32" spans="1:14">
      <c r="A32" t="s">
        <v>126</v>
      </c>
      <c r="B32" s="4">
        <v>4838.3762637435111</v>
      </c>
      <c r="C32" s="4">
        <v>5451.443912563228</v>
      </c>
      <c r="D32" s="4">
        <v>4898.4956143817053</v>
      </c>
      <c r="E32" s="4">
        <v>5133.8601032410825</v>
      </c>
      <c r="F32" s="4">
        <v>4922.4209186491116</v>
      </c>
      <c r="G32" s="4">
        <v>5197.7056001860592</v>
      </c>
      <c r="H32" s="4">
        <v>4609.356933195405</v>
      </c>
      <c r="I32" s="4">
        <v>4810.865840259421</v>
      </c>
      <c r="J32" s="4">
        <v>4899.1530176028755</v>
      </c>
      <c r="K32" s="4">
        <v>4255.5098176308738</v>
      </c>
      <c r="L32" s="4">
        <v>4262.1452551256889</v>
      </c>
      <c r="M32" s="4">
        <v>6039.5852603822004</v>
      </c>
      <c r="N32" s="4">
        <f t="shared" si="0"/>
        <v>59318.918536961159</v>
      </c>
    </row>
    <row r="33" spans="1:14">
      <c r="A33" t="s">
        <v>51</v>
      </c>
      <c r="B33" s="4">
        <v>10324.477056932479</v>
      </c>
      <c r="C33" s="4">
        <v>6747.3211265910477</v>
      </c>
      <c r="D33" s="4">
        <v>7762.0983701036166</v>
      </c>
      <c r="E33" s="4">
        <v>7222.7551821888665</v>
      </c>
      <c r="F33" s="4">
        <v>7300.8560171841727</v>
      </c>
      <c r="G33" s="4">
        <v>5969.3261978013443</v>
      </c>
      <c r="H33" s="4">
        <v>5995.8905630332274</v>
      </c>
      <c r="I33" s="4">
        <v>8121.0929340631228</v>
      </c>
      <c r="J33" s="4">
        <v>7036.6817460586208</v>
      </c>
      <c r="K33" s="4">
        <v>10704.280893450261</v>
      </c>
      <c r="L33" s="4">
        <v>8593.9773611396377</v>
      </c>
      <c r="M33" s="4">
        <v>8781.0400940948839</v>
      </c>
      <c r="N33" s="4">
        <f t="shared" si="0"/>
        <v>94559.797542641274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N47"/>
  <sheetViews>
    <sheetView topLeftCell="A16" zoomScale="70" zoomScaleNormal="70" workbookViewId="0">
      <selection activeCell="D45" sqref="D45"/>
    </sheetView>
  </sheetViews>
  <sheetFormatPr defaultColWidth="8.85546875" defaultRowHeight="12"/>
  <cols>
    <col min="1" max="1" width="30.42578125" style="20" customWidth="1"/>
    <col min="2" max="6" width="14.7109375" style="20" customWidth="1"/>
    <col min="7" max="7" width="18.7109375" style="20" bestFit="1" customWidth="1"/>
    <col min="8" max="14" width="14.7109375" style="20" customWidth="1"/>
    <col min="15" max="16384" width="8.85546875" style="20"/>
  </cols>
  <sheetData>
    <row r="1" spans="1:14" ht="12.75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0.25">
      <c r="A3" s="5"/>
      <c r="B3" s="6"/>
      <c r="C3" s="6"/>
      <c r="D3" s="6"/>
      <c r="E3" s="39" t="s">
        <v>0</v>
      </c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>
      <c r="A6" s="29" t="s">
        <v>18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s="21" customFormat="1" ht="18.7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27" customFormat="1" ht="18.75">
      <c r="A9" s="32" t="s">
        <v>4</v>
      </c>
      <c r="B9" s="33" t="s">
        <v>64</v>
      </c>
      <c r="C9" s="33" t="s">
        <v>65</v>
      </c>
      <c r="D9" s="33" t="s">
        <v>66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3" t="s">
        <v>74</v>
      </c>
      <c r="M9" s="33" t="s">
        <v>75</v>
      </c>
      <c r="N9" s="33" t="s">
        <v>76</v>
      </c>
    </row>
    <row r="10" spans="1:14" ht="15.75">
      <c r="A10" s="36" t="s">
        <v>101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75">
      <c r="A11" s="37" t="s">
        <v>77</v>
      </c>
      <c r="B11" s="46">
        <v>13511.412841489051</v>
      </c>
      <c r="C11" s="46">
        <v>11096.445388510594</v>
      </c>
      <c r="D11" s="46">
        <v>11153.634917464547</v>
      </c>
      <c r="E11" s="46">
        <v>11085.525876503427</v>
      </c>
      <c r="F11" s="46">
        <v>11042.891387114345</v>
      </c>
      <c r="G11" s="46">
        <v>10101.364772926659</v>
      </c>
      <c r="H11" s="46">
        <v>9662.7253116923584</v>
      </c>
      <c r="I11" s="46">
        <v>11855.026767331245</v>
      </c>
      <c r="J11" s="46">
        <v>10986.831158929579</v>
      </c>
      <c r="K11" s="46">
        <v>13865.360298612304</v>
      </c>
      <c r="L11" s="46">
        <v>11754.857065265376</v>
      </c>
      <c r="M11" s="46">
        <v>13573.8401672584</v>
      </c>
      <c r="N11" s="34">
        <f>SUM(B11:M11)</f>
        <v>139689.91595309786</v>
      </c>
    </row>
    <row r="12" spans="1:14" ht="15.75">
      <c r="A12" s="38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4"/>
    </row>
    <row r="13" spans="1:14" ht="15">
      <c r="A13" s="46" t="s">
        <v>31</v>
      </c>
      <c r="B13" s="46">
        <v>393.79393524135003</v>
      </c>
      <c r="C13" s="46">
        <v>474.13323222300943</v>
      </c>
      <c r="D13" s="46">
        <v>472.2649496295025</v>
      </c>
      <c r="E13" s="46">
        <v>452.80244981464568</v>
      </c>
      <c r="F13" s="46">
        <v>406.55763492029303</v>
      </c>
      <c r="G13" s="46">
        <v>450.40068408601479</v>
      </c>
      <c r="H13" s="46">
        <v>397.80019255072051</v>
      </c>
      <c r="I13" s="46">
        <v>378.89835006393258</v>
      </c>
      <c r="J13" s="46">
        <v>413.57437664739882</v>
      </c>
      <c r="K13" s="46">
        <v>479.29604201192473</v>
      </c>
      <c r="L13" s="46">
        <v>548.28637876062999</v>
      </c>
      <c r="M13" s="46">
        <v>716.21389713545341</v>
      </c>
      <c r="N13" s="34">
        <f>SUM(B13:M13)</f>
        <v>5584.0221230848756</v>
      </c>
    </row>
    <row r="14" spans="1:14" ht="15">
      <c r="A14" s="45" t="s">
        <v>32</v>
      </c>
      <c r="B14" s="46">
        <v>23.177101464000003</v>
      </c>
      <c r="C14" s="46">
        <v>0</v>
      </c>
      <c r="D14" s="46">
        <v>232.92313503999998</v>
      </c>
      <c r="E14" s="46">
        <v>154.22689036200001</v>
      </c>
      <c r="F14" s="46">
        <v>115.51997954135999</v>
      </c>
      <c r="G14" s="46">
        <v>41.33</v>
      </c>
      <c r="H14" s="46">
        <v>148.96076067673999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34">
        <f t="shared" ref="N14:N22" si="0">SUM(B14:M14)</f>
        <v>716.13786708409998</v>
      </c>
    </row>
    <row r="15" spans="1:14" ht="15">
      <c r="A15" s="46" t="s">
        <v>33</v>
      </c>
      <c r="B15" s="46">
        <v>180.78495831470721</v>
      </c>
      <c r="C15" s="46">
        <v>142.04655252258206</v>
      </c>
      <c r="D15" s="46">
        <v>159.74372713746391</v>
      </c>
      <c r="E15" s="46">
        <v>221.60040337457815</v>
      </c>
      <c r="F15" s="46">
        <v>112.25489616544593</v>
      </c>
      <c r="G15" s="46">
        <v>185.35771736863217</v>
      </c>
      <c r="H15" s="46">
        <v>172.14009472295515</v>
      </c>
      <c r="I15" s="46">
        <v>220.24673267535454</v>
      </c>
      <c r="J15" s="46">
        <v>216.29305625582697</v>
      </c>
      <c r="K15" s="46">
        <v>112.0348280512205</v>
      </c>
      <c r="L15" s="46">
        <v>112.09436709479806</v>
      </c>
      <c r="M15" s="46">
        <v>187.84688696707107</v>
      </c>
      <c r="N15" s="34">
        <f t="shared" si="0"/>
        <v>2022.4442206506355</v>
      </c>
    </row>
    <row r="16" spans="1:14" ht="15">
      <c r="A16" s="46" t="s">
        <v>34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34">
        <f t="shared" si="0"/>
        <v>0</v>
      </c>
    </row>
    <row r="17" spans="1:14" ht="15">
      <c r="A17" s="45" t="s">
        <v>35</v>
      </c>
      <c r="B17" s="46">
        <v>141.82739556932</v>
      </c>
      <c r="C17" s="46">
        <v>147.20790808800001</v>
      </c>
      <c r="D17" s="46">
        <v>111.57820717752</v>
      </c>
      <c r="E17" s="46">
        <v>111.88450189</v>
      </c>
      <c r="F17" s="46">
        <v>84.337523959999999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34">
        <f t="shared" si="0"/>
        <v>596.83553668484001</v>
      </c>
    </row>
    <row r="18" spans="1:14" ht="15">
      <c r="A18" s="46" t="s">
        <v>36</v>
      </c>
      <c r="B18" s="46">
        <v>551.04859749705929</v>
      </c>
      <c r="C18" s="46">
        <v>43.035839612249397</v>
      </c>
      <c r="D18" s="46">
        <v>188.87790621865642</v>
      </c>
      <c r="E18" s="46">
        <v>0.24664213723284589</v>
      </c>
      <c r="F18" s="46">
        <v>13.303007195174494</v>
      </c>
      <c r="G18" s="46">
        <v>1.4299803449659048</v>
      </c>
      <c r="H18" s="46">
        <v>3.6222651715039578</v>
      </c>
      <c r="I18" s="46">
        <v>1.3662216558068225</v>
      </c>
      <c r="J18" s="46">
        <v>17.345093884020137</v>
      </c>
      <c r="K18" s="46">
        <v>208.51438444250172</v>
      </c>
      <c r="L18" s="46">
        <v>63.656893225993542</v>
      </c>
      <c r="M18" s="46">
        <v>3.5891190027483315</v>
      </c>
      <c r="N18" s="34">
        <f>SUM(B18:M18)</f>
        <v>1096.0359503879129</v>
      </c>
    </row>
    <row r="19" spans="1:14" ht="15">
      <c r="A19" s="46" t="s">
        <v>37</v>
      </c>
      <c r="B19" s="46">
        <v>133.70265064818952</v>
      </c>
      <c r="C19" s="46">
        <v>117.30375485789821</v>
      </c>
      <c r="D19" s="46">
        <v>129.62714978902954</v>
      </c>
      <c r="E19" s="46">
        <v>104.49037671541056</v>
      </c>
      <c r="F19" s="46">
        <v>174.71317167169326</v>
      </c>
      <c r="G19" s="46">
        <v>165.47913746490173</v>
      </c>
      <c r="H19" s="46">
        <v>115.41413821798253</v>
      </c>
      <c r="I19" s="46">
        <v>189.47118133384438</v>
      </c>
      <c r="J19" s="46">
        <v>151.28375599477903</v>
      </c>
      <c r="K19" s="46">
        <v>169.76728655462185</v>
      </c>
      <c r="L19" s="46">
        <v>123.05751615508883</v>
      </c>
      <c r="M19" s="46">
        <v>133.26142716921868</v>
      </c>
      <c r="N19" s="34">
        <f>SUM(B19:M19)</f>
        <v>1707.5715465726585</v>
      </c>
    </row>
    <row r="20" spans="1:14" ht="15">
      <c r="A20" s="46" t="s">
        <v>38</v>
      </c>
      <c r="B20" s="46">
        <v>71.073397828262287</v>
      </c>
      <c r="C20" s="46">
        <v>15.819823948006169</v>
      </c>
      <c r="D20" s="46">
        <v>43.333046213635356</v>
      </c>
      <c r="E20" s="46">
        <v>105.74181075188984</v>
      </c>
      <c r="F20" s="46">
        <v>137.71832815596724</v>
      </c>
      <c r="G20" s="46">
        <v>121.18208760529481</v>
      </c>
      <c r="H20" s="46">
        <v>39.986659346458289</v>
      </c>
      <c r="I20" s="46">
        <v>100.40526617477961</v>
      </c>
      <c r="J20" s="46">
        <v>60.406340667536831</v>
      </c>
      <c r="K20" s="46">
        <v>6.0317651860744306</v>
      </c>
      <c r="L20" s="46">
        <v>140.94266768038773</v>
      </c>
      <c r="M20" s="46">
        <v>69.14877659942286</v>
      </c>
      <c r="N20" s="34">
        <f>SUM(B20:M20)</f>
        <v>911.7899701577154</v>
      </c>
    </row>
    <row r="21" spans="1:14" ht="15">
      <c r="A21" s="46" t="s">
        <v>39</v>
      </c>
      <c r="B21" s="46">
        <v>3.5007363209655784</v>
      </c>
      <c r="C21" s="46">
        <v>4.997258999779687</v>
      </c>
      <c r="D21" s="46">
        <v>0.92849988896291358</v>
      </c>
      <c r="E21" s="46">
        <v>3.0240809223847021</v>
      </c>
      <c r="F21" s="46">
        <v>0.45209006893580356</v>
      </c>
      <c r="G21" s="46">
        <v>0.79981297633373449</v>
      </c>
      <c r="H21" s="46">
        <v>0.71156535417089495</v>
      </c>
      <c r="I21" s="46">
        <v>2.4110535645841318</v>
      </c>
      <c r="J21" s="46">
        <v>2.5871412269252279</v>
      </c>
      <c r="K21" s="46">
        <v>1.4873506402561025</v>
      </c>
      <c r="L21" s="46">
        <v>8.3750390145395794</v>
      </c>
      <c r="M21" s="46">
        <v>10.965572791519435</v>
      </c>
      <c r="N21" s="34">
        <f t="shared" si="0"/>
        <v>40.240201769357796</v>
      </c>
    </row>
    <row r="22" spans="1:14" ht="15">
      <c r="A22" s="46" t="s">
        <v>79</v>
      </c>
      <c r="B22" s="46">
        <v>152.53170630308432</v>
      </c>
      <c r="C22" s="46">
        <v>157.77528039215667</v>
      </c>
      <c r="D22" s="46">
        <v>167.68244592600377</v>
      </c>
      <c r="E22" s="46">
        <v>117.0722529583802</v>
      </c>
      <c r="F22" s="46">
        <v>135.52891704006902</v>
      </c>
      <c r="G22" s="46">
        <v>99.687605214600921</v>
      </c>
      <c r="H22" s="46">
        <v>63.88650849574276</v>
      </c>
      <c r="I22" s="46">
        <v>184.13320152299741</v>
      </c>
      <c r="J22" s="46">
        <v>87.513840055429682</v>
      </c>
      <c r="K22" s="46">
        <v>117.29875558223296</v>
      </c>
      <c r="L22" s="46">
        <v>104.852689068514</v>
      </c>
      <c r="M22" s="46">
        <v>125.75950755325084</v>
      </c>
      <c r="N22" s="34">
        <f t="shared" si="0"/>
        <v>1513.7227101124622</v>
      </c>
    </row>
    <row r="23" spans="1:14" ht="14.25">
      <c r="A23" s="68" t="s">
        <v>103</v>
      </c>
      <c r="B23" s="70">
        <f t="shared" ref="B23:G23" si="1">SUM(B13:B22)</f>
        <v>1651.4404791869383</v>
      </c>
      <c r="C23" s="70">
        <f t="shared" si="1"/>
        <v>1102.3196506436816</v>
      </c>
      <c r="D23" s="70">
        <f t="shared" si="1"/>
        <v>1506.9590670207742</v>
      </c>
      <c r="E23" s="70">
        <f t="shared" si="1"/>
        <v>1271.0894089265221</v>
      </c>
      <c r="F23" s="70">
        <f t="shared" si="1"/>
        <v>1180.3855487189387</v>
      </c>
      <c r="G23" s="70">
        <f t="shared" si="1"/>
        <v>1065.667025060744</v>
      </c>
      <c r="H23" s="70">
        <f>SUM(H13:H22)</f>
        <v>942.52218453627415</v>
      </c>
      <c r="I23" s="70">
        <f t="shared" ref="I23:N23" si="2">SUM(I13:I22)</f>
        <v>1076.9320069912994</v>
      </c>
      <c r="J23" s="70">
        <f t="shared" si="2"/>
        <v>949.00360473191677</v>
      </c>
      <c r="K23" s="70">
        <f t="shared" si="2"/>
        <v>1094.4304124688322</v>
      </c>
      <c r="L23" s="70">
        <f t="shared" si="2"/>
        <v>1101.2655509999515</v>
      </c>
      <c r="M23" s="70">
        <f t="shared" si="2"/>
        <v>1246.7851872186848</v>
      </c>
      <c r="N23" s="70">
        <f t="shared" si="2"/>
        <v>14188.800126504559</v>
      </c>
    </row>
    <row r="24" spans="1:14" ht="14.25">
      <c r="A24" s="69" t="s">
        <v>80</v>
      </c>
      <c r="B24" s="70">
        <f t="shared" ref="B24:G24" si="3">+B23+B11</f>
        <v>15162.853320675989</v>
      </c>
      <c r="C24" s="70">
        <f t="shared" si="3"/>
        <v>12198.765039154276</v>
      </c>
      <c r="D24" s="70">
        <f t="shared" si="3"/>
        <v>12660.593984485322</v>
      </c>
      <c r="E24" s="70">
        <f t="shared" si="3"/>
        <v>12356.615285429949</v>
      </c>
      <c r="F24" s="70">
        <f t="shared" si="3"/>
        <v>12223.276935833284</v>
      </c>
      <c r="G24" s="70">
        <f t="shared" si="3"/>
        <v>11167.031797987403</v>
      </c>
      <c r="H24" s="70">
        <f t="shared" ref="H24:N24" si="4">+H11+H23</f>
        <v>10605.247496228632</v>
      </c>
      <c r="I24" s="70">
        <f t="shared" si="4"/>
        <v>12931.958774322544</v>
      </c>
      <c r="J24" s="70">
        <f t="shared" si="4"/>
        <v>11935.834763661496</v>
      </c>
      <c r="K24" s="70">
        <f t="shared" si="4"/>
        <v>14959.790711081136</v>
      </c>
      <c r="L24" s="70">
        <f t="shared" si="4"/>
        <v>12856.122616265327</v>
      </c>
      <c r="M24" s="70">
        <f t="shared" si="4"/>
        <v>14820.625354477084</v>
      </c>
      <c r="N24" s="70">
        <f t="shared" si="4"/>
        <v>153878.71607960243</v>
      </c>
    </row>
    <row r="25" spans="1:14" ht="15">
      <c r="A25" s="35" t="s">
        <v>104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4"/>
    </row>
    <row r="26" spans="1:14" ht="15">
      <c r="A26" s="43" t="s">
        <v>31</v>
      </c>
      <c r="B26" s="46">
        <v>15.261510952168081</v>
      </c>
      <c r="C26" s="46">
        <v>18.380700594844679</v>
      </c>
      <c r="D26" s="46">
        <v>16.484565844992229</v>
      </c>
      <c r="E26" s="46">
        <v>14.391451068616423</v>
      </c>
      <c r="F26" s="46">
        <v>10.624730719517448</v>
      </c>
      <c r="G26" s="46">
        <v>16.650621740874449</v>
      </c>
      <c r="H26" s="46">
        <v>15.991475542926731</v>
      </c>
      <c r="I26" s="46">
        <v>15.971636642391722</v>
      </c>
      <c r="J26" s="46">
        <v>14.76598918515756</v>
      </c>
      <c r="K26" s="46">
        <v>12.942577030812325</v>
      </c>
      <c r="L26" s="46">
        <v>21.308562197092083</v>
      </c>
      <c r="M26" s="46">
        <v>22.261484098939931</v>
      </c>
      <c r="N26" s="34">
        <f>SUM(B26:M26)</f>
        <v>195.03530561833367</v>
      </c>
    </row>
    <row r="27" spans="1:14" ht="18">
      <c r="A27" s="44" t="s">
        <v>91</v>
      </c>
      <c r="B27" s="46">
        <v>1381.0466928411327</v>
      </c>
      <c r="C27" s="46">
        <v>1378.8030587379289</v>
      </c>
      <c r="D27" s="46">
        <v>1385.8393711375438</v>
      </c>
      <c r="E27" s="46">
        <v>1268.2462627787522</v>
      </c>
      <c r="F27" s="46">
        <v>1121.4756543239002</v>
      </c>
      <c r="G27" s="46">
        <v>1486.6433841015291</v>
      </c>
      <c r="H27" s="46">
        <v>930.56015708625932</v>
      </c>
      <c r="I27" s="46">
        <v>998.3341751770148</v>
      </c>
      <c r="J27" s="46">
        <v>1405.2396961931474</v>
      </c>
      <c r="K27" s="46">
        <v>1152.7118959220679</v>
      </c>
      <c r="L27" s="46">
        <v>1160.2264573623347</v>
      </c>
      <c r="M27" s="46">
        <v>1808.6919588279484</v>
      </c>
      <c r="N27" s="34">
        <f t="shared" ref="N27:N36" si="5">SUM(B27:M27)</f>
        <v>15477.818764489561</v>
      </c>
    </row>
    <row r="28" spans="1:14" ht="15">
      <c r="A28" s="43" t="s">
        <v>33</v>
      </c>
      <c r="B28" s="46">
        <v>905.41374500026279</v>
      </c>
      <c r="C28" s="46">
        <v>792.53512869004862</v>
      </c>
      <c r="D28" s="46">
        <v>760.02171710999994</v>
      </c>
      <c r="E28" s="46">
        <v>921.87926872999992</v>
      </c>
      <c r="F28" s="46">
        <v>919.96874446988159</v>
      </c>
      <c r="G28" s="46">
        <v>690.49251491933796</v>
      </c>
      <c r="H28" s="46">
        <v>458.46100000000001</v>
      </c>
      <c r="I28" s="46">
        <v>891.15168180000001</v>
      </c>
      <c r="J28" s="46">
        <v>690.89126731016017</v>
      </c>
      <c r="K28" s="46">
        <v>706.23548709893373</v>
      </c>
      <c r="L28" s="46">
        <v>837.6138399245508</v>
      </c>
      <c r="M28" s="46">
        <v>907.44814586163466</v>
      </c>
      <c r="N28" s="34">
        <f t="shared" si="5"/>
        <v>9482.1125409148117</v>
      </c>
    </row>
    <row r="29" spans="1:14" ht="18">
      <c r="A29" s="43" t="s">
        <v>93</v>
      </c>
      <c r="B29" s="46">
        <v>321.95275368797496</v>
      </c>
      <c r="C29" s="46">
        <v>339.71338388138798</v>
      </c>
      <c r="D29" s="46">
        <v>435.56391738840773</v>
      </c>
      <c r="E29" s="46">
        <v>422.58052868391451</v>
      </c>
      <c r="F29" s="46">
        <v>446.40491598448943</v>
      </c>
      <c r="G29" s="46">
        <v>444.42586843160854</v>
      </c>
      <c r="H29" s="46">
        <v>504.20290034503756</v>
      </c>
      <c r="I29" s="46">
        <v>431.89823687236492</v>
      </c>
      <c r="J29" s="46">
        <v>396.09160358008575</v>
      </c>
      <c r="K29" s="46">
        <v>308.06741096438577</v>
      </c>
      <c r="L29" s="46">
        <v>254.63893376413571</v>
      </c>
      <c r="M29" s="46">
        <v>262.7709579897919</v>
      </c>
      <c r="N29" s="34">
        <f t="shared" si="5"/>
        <v>4568.3114115735852</v>
      </c>
    </row>
    <row r="30" spans="1:14" ht="15">
      <c r="A30" s="45" t="s">
        <v>35</v>
      </c>
      <c r="B30" s="46">
        <v>3.1202503352704518</v>
      </c>
      <c r="C30" s="46">
        <v>4.7102886098259527</v>
      </c>
      <c r="D30" s="46">
        <v>2.2762602709304907</v>
      </c>
      <c r="E30" s="46">
        <v>3.3700787401574805</v>
      </c>
      <c r="F30" s="46">
        <v>2.2080999569151225</v>
      </c>
      <c r="G30" s="46">
        <v>2.6614520657841956</v>
      </c>
      <c r="H30" s="46">
        <v>1.9910696163994317</v>
      </c>
      <c r="I30" s="46">
        <v>2.5143733231123035</v>
      </c>
      <c r="J30" s="46">
        <v>3.3414133880290882</v>
      </c>
      <c r="K30" s="46">
        <v>4.6552621048419365</v>
      </c>
      <c r="L30" s="46">
        <v>4.2871567043618741</v>
      </c>
      <c r="M30" s="46">
        <v>4.2167255594817439</v>
      </c>
      <c r="N30" s="34">
        <f>SUM(B30:M30)</f>
        <v>39.352430675110071</v>
      </c>
    </row>
    <row r="31" spans="1:14" ht="15">
      <c r="A31" s="46" t="s">
        <v>36</v>
      </c>
      <c r="B31" s="46">
        <v>1616.2479436410069</v>
      </c>
      <c r="C31" s="46">
        <v>2246.8220786228799</v>
      </c>
      <c r="D31" s="46">
        <v>1670.0521070432983</v>
      </c>
      <c r="E31" s="46">
        <v>1764.0154768236796</v>
      </c>
      <c r="F31" s="46">
        <v>1763.0805758071456</v>
      </c>
      <c r="G31" s="46">
        <v>1931.6366559089352</v>
      </c>
      <c r="H31" s="46">
        <v>2102.0958422989156</v>
      </c>
      <c r="I31" s="46">
        <v>1855.5190752869776</v>
      </c>
      <c r="J31" s="46">
        <v>1764.758618824598</v>
      </c>
      <c r="K31" s="46">
        <v>1395.4899995428702</v>
      </c>
      <c r="L31" s="46">
        <v>1315.0845970645248</v>
      </c>
      <c r="M31" s="46">
        <v>2321.2774094213864</v>
      </c>
      <c r="N31" s="34">
        <f>SUM(B31:M31)</f>
        <v>21746.080380286217</v>
      </c>
    </row>
    <row r="32" spans="1:14" ht="15">
      <c r="A32" s="46" t="s">
        <v>47</v>
      </c>
      <c r="B32" s="46">
        <v>7.23</v>
      </c>
      <c r="C32" s="46">
        <v>7.4061094954835864</v>
      </c>
      <c r="D32" s="46">
        <v>6.5877526093715302</v>
      </c>
      <c r="E32" s="46">
        <v>7.31</v>
      </c>
      <c r="F32" s="46">
        <v>6.27</v>
      </c>
      <c r="G32" s="46">
        <v>6.36</v>
      </c>
      <c r="H32" s="46">
        <v>6.8639999999999999</v>
      </c>
      <c r="I32" s="46">
        <v>0</v>
      </c>
      <c r="J32" s="46">
        <v>6.3920000000000003</v>
      </c>
      <c r="K32" s="46">
        <v>0</v>
      </c>
      <c r="L32" s="46">
        <v>7.0739999999999998</v>
      </c>
      <c r="M32" s="46">
        <v>7.6749999999999998</v>
      </c>
      <c r="N32" s="34">
        <f t="shared" si="5"/>
        <v>69.168862104855108</v>
      </c>
    </row>
    <row r="33" spans="1:14" ht="15">
      <c r="A33" s="46" t="s">
        <v>48</v>
      </c>
      <c r="B33" s="46">
        <v>0.2927759022103148</v>
      </c>
      <c r="C33" s="46">
        <v>0.57075063648380697</v>
      </c>
      <c r="D33" s="46">
        <v>0.62566110681767717</v>
      </c>
      <c r="E33" s="46">
        <v>0.65079445759280086</v>
      </c>
      <c r="F33" s="46">
        <v>0.59271461999999997</v>
      </c>
      <c r="G33" s="46">
        <v>1.2006566117127957</v>
      </c>
      <c r="H33" s="46">
        <v>0.55848504018672618</v>
      </c>
      <c r="I33" s="46">
        <v>0.55300051916443083</v>
      </c>
      <c r="J33" s="46">
        <v>5.4744264404251348</v>
      </c>
      <c r="K33" s="46">
        <v>7.6581813191276513</v>
      </c>
      <c r="L33" s="46">
        <v>13.526503884087237</v>
      </c>
      <c r="M33" s="46">
        <v>4.7952140738123283</v>
      </c>
      <c r="N33" s="34">
        <f t="shared" si="5"/>
        <v>36.499164611620905</v>
      </c>
    </row>
    <row r="34" spans="1:14" ht="15">
      <c r="A34" s="46" t="s">
        <v>38</v>
      </c>
      <c r="B34" s="46">
        <v>266.25877650025262</v>
      </c>
      <c r="C34" s="46">
        <v>429.55783270551831</v>
      </c>
      <c r="D34" s="46">
        <v>438.6086962343237</v>
      </c>
      <c r="E34" s="46">
        <v>505.40624195836892</v>
      </c>
      <c r="F34" s="46">
        <v>517.75148276726293</v>
      </c>
      <c r="G34" s="46">
        <v>436.24011038542022</v>
      </c>
      <c r="H34" s="46">
        <v>393.53852971179219</v>
      </c>
      <c r="I34" s="46">
        <v>422.81724609259334</v>
      </c>
      <c r="J34" s="46">
        <v>477.6372636173158</v>
      </c>
      <c r="K34" s="46">
        <v>538.74900364783366</v>
      </c>
      <c r="L34" s="46">
        <v>437.84321512928682</v>
      </c>
      <c r="M34" s="46">
        <v>447.52411609082094</v>
      </c>
      <c r="N34" s="34">
        <f t="shared" si="5"/>
        <v>5311.9325148407897</v>
      </c>
    </row>
    <row r="35" spans="1:14" ht="15">
      <c r="A35" s="46" t="s">
        <v>39</v>
      </c>
      <c r="B35" s="46">
        <v>1.9318148832328599</v>
      </c>
      <c r="C35" s="46">
        <v>0.1613465437321</v>
      </c>
      <c r="D35" s="46">
        <v>1.56556563602043</v>
      </c>
      <c r="E35" s="46">
        <v>0</v>
      </c>
      <c r="F35" s="46">
        <v>0</v>
      </c>
      <c r="G35" s="46">
        <v>0</v>
      </c>
      <c r="H35" s="46">
        <v>0</v>
      </c>
      <c r="I35" s="46">
        <v>0.16641454580298964</v>
      </c>
      <c r="J35" s="46">
        <v>1.5389772888308781</v>
      </c>
      <c r="K35" s="46">
        <v>0</v>
      </c>
      <c r="L35" s="46">
        <v>0.19842116316639741</v>
      </c>
      <c r="M35" s="46">
        <v>5.1640380840204163E-2</v>
      </c>
      <c r="N35" s="34">
        <f t="shared" si="5"/>
        <v>5.6141804416258587</v>
      </c>
    </row>
    <row r="36" spans="1:14" s="28" customFormat="1" ht="15">
      <c r="A36" s="46" t="s">
        <v>89</v>
      </c>
      <c r="B36" s="46">
        <v>319.61999999999989</v>
      </c>
      <c r="C36" s="46">
        <v>232.78323404509592</v>
      </c>
      <c r="D36" s="46">
        <v>180.86999999999989</v>
      </c>
      <c r="E36" s="46">
        <v>226.01000000000113</v>
      </c>
      <c r="F36" s="46">
        <v>134.04399999999805</v>
      </c>
      <c r="G36" s="46">
        <v>181.39433602085774</v>
      </c>
      <c r="H36" s="46">
        <v>195.09347355388763</v>
      </c>
      <c r="I36" s="46">
        <v>191.9399999999996</v>
      </c>
      <c r="J36" s="46">
        <v>133.02176177512592</v>
      </c>
      <c r="K36" s="46">
        <v>129.00000000000091</v>
      </c>
      <c r="L36" s="46">
        <v>210.34356793214829</v>
      </c>
      <c r="M36" s="46">
        <v>252.87260807754319</v>
      </c>
      <c r="N36" s="34">
        <f t="shared" si="5"/>
        <v>2386.9929814046582</v>
      </c>
    </row>
    <row r="37" spans="1:14" ht="14.25">
      <c r="A37" s="69" t="s">
        <v>105</v>
      </c>
      <c r="B37" s="70">
        <f>SUM(B26:B36)</f>
        <v>4838.3762637435111</v>
      </c>
      <c r="C37" s="70">
        <f t="shared" ref="C37:M37" si="6">SUM(C26:C36)</f>
        <v>5451.4439125632289</v>
      </c>
      <c r="D37" s="70">
        <f t="shared" si="6"/>
        <v>4898.4956143817053</v>
      </c>
      <c r="E37" s="70">
        <f t="shared" si="6"/>
        <v>5133.8601032410825</v>
      </c>
      <c r="F37" s="70">
        <f t="shared" si="6"/>
        <v>4922.4209186491116</v>
      </c>
      <c r="G37" s="70">
        <f t="shared" si="6"/>
        <v>5197.7056001860592</v>
      </c>
      <c r="H37" s="70">
        <f t="shared" si="6"/>
        <v>4609.356933195405</v>
      </c>
      <c r="I37" s="70">
        <f t="shared" si="6"/>
        <v>4810.865840259421</v>
      </c>
      <c r="J37" s="70">
        <f t="shared" si="6"/>
        <v>4899.1530176028755</v>
      </c>
      <c r="K37" s="70">
        <f t="shared" si="6"/>
        <v>4255.5098176308738</v>
      </c>
      <c r="L37" s="70">
        <f t="shared" si="6"/>
        <v>4262.145255125688</v>
      </c>
      <c r="M37" s="70">
        <f t="shared" si="6"/>
        <v>6039.5852603822004</v>
      </c>
      <c r="N37" s="70">
        <f>SUM(N26:N36)</f>
        <v>59318.918536961159</v>
      </c>
    </row>
    <row r="38" spans="1:14" ht="14.25">
      <c r="A38" s="69" t="s">
        <v>51</v>
      </c>
      <c r="B38" s="70">
        <f t="shared" ref="B38:N38" si="7">+B24-B37</f>
        <v>10324.477056932479</v>
      </c>
      <c r="C38" s="70">
        <f t="shared" si="7"/>
        <v>6747.3211265910468</v>
      </c>
      <c r="D38" s="70">
        <f t="shared" si="7"/>
        <v>7762.0983701036166</v>
      </c>
      <c r="E38" s="70">
        <f t="shared" si="7"/>
        <v>7222.7551821888665</v>
      </c>
      <c r="F38" s="70">
        <f t="shared" si="7"/>
        <v>7300.8560171841727</v>
      </c>
      <c r="G38" s="70">
        <f t="shared" si="7"/>
        <v>5969.3261978013443</v>
      </c>
      <c r="H38" s="70">
        <f t="shared" si="7"/>
        <v>5995.8905630332274</v>
      </c>
      <c r="I38" s="70">
        <f t="shared" si="7"/>
        <v>8121.0929340631228</v>
      </c>
      <c r="J38" s="70">
        <f t="shared" si="7"/>
        <v>7036.6817460586208</v>
      </c>
      <c r="K38" s="70">
        <f t="shared" si="7"/>
        <v>10704.280893450261</v>
      </c>
      <c r="L38" s="70">
        <f t="shared" si="7"/>
        <v>8593.9773611396395</v>
      </c>
      <c r="M38" s="70">
        <f t="shared" si="7"/>
        <v>8781.0400940948839</v>
      </c>
      <c r="N38" s="70">
        <f t="shared" si="7"/>
        <v>94559.797542641259</v>
      </c>
    </row>
    <row r="39" spans="1:14" ht="12.75" customHeight="1">
      <c r="A39" s="161" t="s">
        <v>84</v>
      </c>
      <c r="B39" s="162"/>
      <c r="C39" s="138"/>
      <c r="D39" s="138"/>
      <c r="E39" s="138"/>
      <c r="F39" s="138"/>
      <c r="G39" s="144"/>
      <c r="H39" s="144"/>
      <c r="I39" s="144"/>
      <c r="J39" s="144"/>
      <c r="K39" s="144"/>
      <c r="L39" s="144"/>
      <c r="M39" s="144"/>
      <c r="N39" s="145"/>
    </row>
    <row r="40" spans="1:14" ht="13.5">
      <c r="A40" s="139" t="s">
        <v>54</v>
      </c>
      <c r="B40" s="140"/>
      <c r="C40" s="140"/>
      <c r="D40" s="140"/>
      <c r="E40" s="140"/>
      <c r="F40" s="140"/>
      <c r="G40" s="133"/>
      <c r="H40" s="133"/>
      <c r="I40" s="133"/>
      <c r="J40" s="133"/>
      <c r="K40" s="133"/>
      <c r="L40" s="133"/>
      <c r="M40" s="133"/>
      <c r="N40" s="133"/>
    </row>
    <row r="41" spans="1:14" ht="12.75">
      <c r="A41" s="141" t="s">
        <v>55</v>
      </c>
      <c r="B41" s="140"/>
      <c r="C41" s="140"/>
      <c r="D41" s="140"/>
      <c r="E41" s="140"/>
      <c r="F41" s="140"/>
      <c r="G41" s="146"/>
      <c r="H41" s="146"/>
      <c r="I41" s="146"/>
      <c r="J41" s="146"/>
      <c r="K41" s="146"/>
      <c r="L41" s="146"/>
      <c r="M41" s="146"/>
      <c r="N41" s="146"/>
    </row>
    <row r="42" spans="1:14" ht="12.75">
      <c r="A42" s="141" t="s">
        <v>56</v>
      </c>
      <c r="B42" s="140"/>
      <c r="C42" s="140"/>
      <c r="D42" s="140"/>
      <c r="E42" s="140"/>
      <c r="F42" s="140"/>
      <c r="G42" s="6"/>
      <c r="H42" s="6"/>
      <c r="I42" s="6"/>
      <c r="J42" s="6"/>
      <c r="K42" s="6"/>
      <c r="L42" s="6"/>
      <c r="M42" s="6"/>
      <c r="N42" s="6"/>
    </row>
    <row r="43" spans="1:14" ht="15">
      <c r="A43" s="141" t="s">
        <v>85</v>
      </c>
      <c r="B43" s="114"/>
      <c r="C43" s="114"/>
      <c r="D43" s="114"/>
      <c r="E43" s="114"/>
      <c r="F43" s="114"/>
      <c r="G43" s="6"/>
      <c r="H43" s="6"/>
      <c r="I43" s="6"/>
      <c r="J43" s="6"/>
      <c r="K43" s="6"/>
      <c r="L43" s="6"/>
      <c r="M43" s="6"/>
      <c r="N43" s="6"/>
    </row>
    <row r="44" spans="1:14" ht="15">
      <c r="A44" s="141" t="s">
        <v>59</v>
      </c>
      <c r="B44" s="114"/>
      <c r="C44" s="114"/>
      <c r="D44" s="114"/>
      <c r="E44" s="114"/>
      <c r="F44" s="114"/>
      <c r="G44" s="6"/>
      <c r="H44" s="6"/>
      <c r="I44" s="6"/>
      <c r="J44" s="6"/>
      <c r="K44" s="6"/>
      <c r="L44" s="6"/>
      <c r="M44" s="6"/>
      <c r="N44" s="6"/>
    </row>
    <row r="45" spans="1:14" ht="15">
      <c r="A45" s="141" t="s">
        <v>60</v>
      </c>
      <c r="B45" s="114"/>
      <c r="C45" s="114"/>
      <c r="D45" s="114"/>
      <c r="E45" s="114"/>
      <c r="F45" s="114"/>
      <c r="G45" s="6"/>
      <c r="H45" s="6"/>
      <c r="I45" s="6"/>
      <c r="J45" s="6"/>
      <c r="K45" s="6"/>
      <c r="L45" s="6"/>
      <c r="M45" s="6"/>
      <c r="N45" s="6"/>
    </row>
    <row r="46" spans="1:14" ht="15">
      <c r="A46" s="141" t="s">
        <v>61</v>
      </c>
      <c r="B46" s="114"/>
      <c r="C46" s="114"/>
      <c r="D46" s="114"/>
      <c r="E46" s="114"/>
      <c r="F46" s="114"/>
      <c r="G46" s="6"/>
      <c r="H46" s="6"/>
      <c r="I46" s="6"/>
      <c r="J46" s="6"/>
      <c r="K46" s="6"/>
      <c r="L46" s="6"/>
      <c r="M46" s="6"/>
      <c r="N46" s="6"/>
    </row>
    <row r="47" spans="1:14" ht="12.75">
      <c r="A47" s="141" t="s">
        <v>86</v>
      </c>
      <c r="B47" s="140"/>
      <c r="C47" s="140"/>
      <c r="D47" s="140"/>
      <c r="E47" s="140"/>
      <c r="F47" s="140"/>
      <c r="G47" s="6"/>
      <c r="H47" s="6"/>
      <c r="I47" s="6"/>
      <c r="J47" s="6"/>
      <c r="K47" s="6"/>
      <c r="L47" s="6"/>
      <c r="M47" s="6"/>
      <c r="N47" s="6"/>
    </row>
  </sheetData>
  <mergeCells count="3">
    <mergeCell ref="A7:N7"/>
    <mergeCell ref="A8:N8"/>
    <mergeCell ref="A39:B39"/>
  </mergeCells>
  <pageMargins left="0.45" right="0.45" top="0.75" bottom="0.75" header="0.3" footer="0.3"/>
  <pageSetup scale="8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BEA6-B151-4AD1-8E0F-9FE8F235B232}">
  <sheetPr>
    <pageSetUpPr fitToPage="1"/>
  </sheetPr>
  <dimension ref="A2:N51"/>
  <sheetViews>
    <sheetView topLeftCell="A17" zoomScale="70" zoomScaleNormal="70" workbookViewId="0">
      <selection activeCell="K43" sqref="K43"/>
    </sheetView>
  </sheetViews>
  <sheetFormatPr defaultRowHeight="15"/>
  <cols>
    <col min="1" max="1" width="30.85546875" customWidth="1"/>
    <col min="2" max="14" width="17.5703125" customWidth="1"/>
  </cols>
  <sheetData>
    <row r="2" spans="1:14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5"/>
      <c r="B3" s="103"/>
      <c r="C3" s="103"/>
      <c r="D3" s="103"/>
      <c r="E3" s="39" t="s">
        <v>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>
      <c r="A4" s="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75">
      <c r="A5" s="104" t="s">
        <v>63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.75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8.75">
      <c r="A9" s="107" t="s">
        <v>4</v>
      </c>
      <c r="B9" s="108" t="s">
        <v>64</v>
      </c>
      <c r="C9" s="108" t="s">
        <v>65</v>
      </c>
      <c r="D9" s="108" t="s">
        <v>66</v>
      </c>
      <c r="E9" s="108" t="s">
        <v>67</v>
      </c>
      <c r="F9" s="108" t="s">
        <v>68</v>
      </c>
      <c r="G9" s="108" t="s">
        <v>69</v>
      </c>
      <c r="H9" s="108" t="s">
        <v>70</v>
      </c>
      <c r="I9" s="108" t="s">
        <v>71</v>
      </c>
      <c r="J9" s="108" t="s">
        <v>72</v>
      </c>
      <c r="K9" s="108" t="s">
        <v>73</v>
      </c>
      <c r="L9" s="108" t="s">
        <v>74</v>
      </c>
      <c r="M9" s="108" t="s">
        <v>75</v>
      </c>
      <c r="N9" s="108" t="s">
        <v>76</v>
      </c>
    </row>
    <row r="10" spans="1:14" ht="15.75">
      <c r="A10" s="116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5.75">
      <c r="A11" s="117" t="s">
        <v>77</v>
      </c>
      <c r="B11" s="110">
        <v>16814.638851590717</v>
      </c>
      <c r="C11" s="110">
        <v>15468.77842943227</v>
      </c>
      <c r="D11" s="110">
        <v>15770.831560739385</v>
      </c>
      <c r="E11" s="110">
        <v>16264.642870403175</v>
      </c>
      <c r="F11" s="110">
        <v>13107.363864410441</v>
      </c>
      <c r="G11" s="110">
        <v>11827.306862590898</v>
      </c>
      <c r="H11" s="110">
        <v>12086.554987723201</v>
      </c>
      <c r="I11" s="110">
        <v>12252.88662444502</v>
      </c>
      <c r="J11" s="110">
        <v>11445.029806847095</v>
      </c>
      <c r="K11" s="110">
        <v>11350.712839064225</v>
      </c>
      <c r="L11" s="110">
        <v>10421.187791581699</v>
      </c>
      <c r="M11" s="110">
        <v>10787.151435883779</v>
      </c>
      <c r="N11" s="111">
        <f>SUM(B11:M11)</f>
        <v>157597.08592471186</v>
      </c>
    </row>
    <row r="12" spans="1:14" ht="15.75">
      <c r="A12" s="117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>
      <c r="A13" s="113" t="s">
        <v>31</v>
      </c>
      <c r="B13" s="110">
        <v>1548.9738740390133</v>
      </c>
      <c r="C13" s="110">
        <v>1195.5716380922909</v>
      </c>
      <c r="D13" s="110">
        <v>979.74165173724873</v>
      </c>
      <c r="E13" s="110">
        <v>1056.0489804777919</v>
      </c>
      <c r="F13" s="110">
        <v>1075.1820671136518</v>
      </c>
      <c r="G13" s="110">
        <v>939.25872658637627</v>
      </c>
      <c r="H13" s="110">
        <v>804.94790012996759</v>
      </c>
      <c r="I13" s="110">
        <v>1120.336578836127</v>
      </c>
      <c r="J13" s="110">
        <v>1168.6094413153266</v>
      </c>
      <c r="K13" s="110">
        <v>1070.4994936785338</v>
      </c>
      <c r="L13" s="110">
        <v>1319.9251709105076</v>
      </c>
      <c r="M13" s="110">
        <v>1061.0225130322319</v>
      </c>
      <c r="N13" s="111">
        <f t="shared" ref="N13:N23" si="0">SUM(B13:M13)</f>
        <v>13340.118035949068</v>
      </c>
    </row>
    <row r="14" spans="1:14">
      <c r="A14" s="118" t="s">
        <v>32</v>
      </c>
      <c r="B14" s="110">
        <v>0</v>
      </c>
      <c r="C14" s="110">
        <v>40.142535029999998</v>
      </c>
      <c r="D14" s="110">
        <v>125.85864152400001</v>
      </c>
      <c r="E14" s="110">
        <v>78.015069560800001</v>
      </c>
      <c r="F14" s="110">
        <v>1.72E-2</v>
      </c>
      <c r="G14" s="110">
        <v>173.17232306463501</v>
      </c>
      <c r="H14" s="110">
        <v>295.82037192287993</v>
      </c>
      <c r="I14" s="110">
        <v>185.56910549935503</v>
      </c>
      <c r="J14" s="110">
        <v>102.65101360553064</v>
      </c>
      <c r="K14" s="110">
        <v>3.3099999999999997E-2</v>
      </c>
      <c r="L14" s="110">
        <v>0</v>
      </c>
      <c r="M14" s="110">
        <v>0</v>
      </c>
      <c r="N14" s="111">
        <f t="shared" si="0"/>
        <v>1001.2793602072007</v>
      </c>
    </row>
    <row r="15" spans="1:14">
      <c r="A15" s="113" t="s">
        <v>33</v>
      </c>
      <c r="B15" s="110">
        <v>31.82344363</v>
      </c>
      <c r="C15" s="110">
        <v>33.6556</v>
      </c>
      <c r="D15" s="110">
        <v>1.7763</v>
      </c>
      <c r="E15" s="110">
        <v>116.8872930973685</v>
      </c>
      <c r="F15" s="110">
        <v>59.668840139082</v>
      </c>
      <c r="G15" s="110">
        <v>43.993039850000002</v>
      </c>
      <c r="H15" s="110">
        <v>77.283900991115203</v>
      </c>
      <c r="I15" s="110">
        <v>21.190942345560401</v>
      </c>
      <c r="J15" s="110">
        <v>46.977843890000003</v>
      </c>
      <c r="K15" s="110">
        <v>22.605764960000002</v>
      </c>
      <c r="L15" s="110">
        <v>83.300815839999999</v>
      </c>
      <c r="M15" s="110">
        <v>53.971565400000003</v>
      </c>
      <c r="N15" s="111">
        <f t="shared" si="0"/>
        <v>593.13535014312617</v>
      </c>
    </row>
    <row r="16" spans="1:14">
      <c r="A16" s="113" t="s">
        <v>34</v>
      </c>
      <c r="B16" s="110">
        <v>0</v>
      </c>
      <c r="C16" s="110">
        <v>2.0000000000000001E-4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0"/>
        <v>2.0000000000000001E-4</v>
      </c>
    </row>
    <row r="17" spans="1:14">
      <c r="A17" s="118" t="s">
        <v>35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0"/>
        <v>0</v>
      </c>
    </row>
    <row r="18" spans="1:14">
      <c r="A18" s="113" t="s">
        <v>36</v>
      </c>
      <c r="B18" s="110">
        <v>2.9405999999999999</v>
      </c>
      <c r="C18" s="110">
        <v>13.2927</v>
      </c>
      <c r="D18" s="110">
        <v>196.44210005400001</v>
      </c>
      <c r="E18" s="110">
        <v>187.70040665000002</v>
      </c>
      <c r="F18" s="110">
        <v>10.8149</v>
      </c>
      <c r="G18" s="110">
        <v>1.8108</v>
      </c>
      <c r="H18" s="110">
        <v>11.169099999999998</v>
      </c>
      <c r="I18" s="110">
        <v>8.1333000000000002</v>
      </c>
      <c r="J18" s="110">
        <v>13.434100000000003</v>
      </c>
      <c r="K18" s="110">
        <v>5.5553999999999997</v>
      </c>
      <c r="L18" s="110">
        <v>5.2789999999999999</v>
      </c>
      <c r="M18" s="110">
        <v>3.6172</v>
      </c>
      <c r="N18" s="111">
        <f t="shared" si="0"/>
        <v>460.18960670400014</v>
      </c>
    </row>
    <row r="19" spans="1:14">
      <c r="A19" s="113" t="s">
        <v>37</v>
      </c>
      <c r="B19" s="110">
        <v>208.83148701000005</v>
      </c>
      <c r="C19" s="110">
        <v>217.45016384500002</v>
      </c>
      <c r="D19" s="110">
        <v>202.36751107499998</v>
      </c>
      <c r="E19" s="110">
        <v>262.15154025499999</v>
      </c>
      <c r="F19" s="110">
        <v>203.23358217000003</v>
      </c>
      <c r="G19" s="110">
        <v>159.83629999999999</v>
      </c>
      <c r="H19" s="110">
        <v>229.28929414500001</v>
      </c>
      <c r="I19" s="110">
        <v>173.54140082499998</v>
      </c>
      <c r="J19" s="110">
        <v>146.19681862000002</v>
      </c>
      <c r="K19" s="110">
        <v>144.46002741229631</v>
      </c>
      <c r="L19" s="110">
        <v>183.39791049499999</v>
      </c>
      <c r="M19" s="110">
        <v>170.24617038999997</v>
      </c>
      <c r="N19" s="111">
        <f t="shared" si="0"/>
        <v>2301.0022062422959</v>
      </c>
    </row>
    <row r="20" spans="1:14">
      <c r="A20" s="113" t="s">
        <v>38</v>
      </c>
      <c r="B20" s="110">
        <v>658.86368021878889</v>
      </c>
      <c r="C20" s="110">
        <v>326.13172931402204</v>
      </c>
      <c r="D20" s="110">
        <v>395.88942801092099</v>
      </c>
      <c r="E20" s="110">
        <v>451.62583397715377</v>
      </c>
      <c r="F20" s="110">
        <v>370.37448544492599</v>
      </c>
      <c r="G20" s="110">
        <v>272.22886846</v>
      </c>
      <c r="H20" s="110">
        <v>300.61247600999997</v>
      </c>
      <c r="I20" s="110">
        <v>248.83770963000001</v>
      </c>
      <c r="J20" s="110">
        <v>358.99734798623615</v>
      </c>
      <c r="K20" s="110">
        <v>337.54556649312462</v>
      </c>
      <c r="L20" s="110">
        <v>229.42612396203009</v>
      </c>
      <c r="M20" s="110">
        <v>251.78019607518303</v>
      </c>
      <c r="N20" s="111">
        <f t="shared" si="0"/>
        <v>4202.3134455823856</v>
      </c>
    </row>
    <row r="21" spans="1:14">
      <c r="A21" s="113" t="s">
        <v>39</v>
      </c>
      <c r="B21" s="110">
        <v>137.53270000000001</v>
      </c>
      <c r="C21" s="110">
        <v>129.97300000000001</v>
      </c>
      <c r="D21" s="110">
        <v>103.0231</v>
      </c>
      <c r="E21" s="110">
        <v>56.756</v>
      </c>
      <c r="F21" s="110">
        <v>28.062599999999996</v>
      </c>
      <c r="G21" s="110">
        <v>49.097000000000001</v>
      </c>
      <c r="H21" s="110">
        <v>93.971799999999988</v>
      </c>
      <c r="I21" s="110">
        <v>133.51169999999999</v>
      </c>
      <c r="J21" s="110">
        <v>123.92479999999999</v>
      </c>
      <c r="K21" s="110">
        <v>111.688</v>
      </c>
      <c r="L21" s="110">
        <v>119.47069999999999</v>
      </c>
      <c r="M21" s="110">
        <v>144.17020000000002</v>
      </c>
      <c r="N21" s="111">
        <f t="shared" si="0"/>
        <v>1231.1816000000001</v>
      </c>
    </row>
    <row r="22" spans="1:14">
      <c r="A22" s="113" t="s">
        <v>78</v>
      </c>
      <c r="B22" s="110">
        <v>223.821</v>
      </c>
      <c r="C22" s="110">
        <v>216.72549999999998</v>
      </c>
      <c r="D22" s="110">
        <v>187.20430000000002</v>
      </c>
      <c r="E22" s="110">
        <v>224.5052</v>
      </c>
      <c r="F22" s="110">
        <v>169.82160000000002</v>
      </c>
      <c r="G22" s="110">
        <v>127.24260000000001</v>
      </c>
      <c r="H22" s="110">
        <v>192.82490000000001</v>
      </c>
      <c r="I22" s="110">
        <v>209.01249999999999</v>
      </c>
      <c r="J22" s="110">
        <v>117.82389999999998</v>
      </c>
      <c r="K22" s="110">
        <v>165.57229999999998</v>
      </c>
      <c r="L22" s="110">
        <v>163.58880000000002</v>
      </c>
      <c r="M22" s="110">
        <v>264.86829999999998</v>
      </c>
      <c r="N22" s="111">
        <f t="shared" si="0"/>
        <v>2263.0109000000002</v>
      </c>
    </row>
    <row r="23" spans="1:14">
      <c r="A23" s="113" t="s">
        <v>79</v>
      </c>
      <c r="B23" s="110">
        <v>143.68600640999998</v>
      </c>
      <c r="C23" s="110">
        <v>170.50508466999997</v>
      </c>
      <c r="D23" s="110">
        <v>98.026896410000006</v>
      </c>
      <c r="E23" s="110">
        <v>77.760041161610005</v>
      </c>
      <c r="F23" s="110">
        <v>114.82510485904</v>
      </c>
      <c r="G23" s="110">
        <v>80.545572637799992</v>
      </c>
      <c r="H23" s="110">
        <v>73.416602031539995</v>
      </c>
      <c r="I23" s="110">
        <v>82.284282640000001</v>
      </c>
      <c r="J23" s="110">
        <v>103.6991034016</v>
      </c>
      <c r="K23" s="110">
        <v>143.95714318592002</v>
      </c>
      <c r="L23" s="110">
        <v>71.389850538880012</v>
      </c>
      <c r="M23" s="110">
        <v>238.83621711899997</v>
      </c>
      <c r="N23" s="111">
        <f t="shared" si="0"/>
        <v>1398.9319050653899</v>
      </c>
    </row>
    <row r="24" spans="1:14" ht="15.75">
      <c r="A24" s="135" t="s">
        <v>41</v>
      </c>
      <c r="B24" s="112">
        <f t="shared" ref="B24:N24" si="1">SUM(B13:B23)</f>
        <v>2956.4727913078023</v>
      </c>
      <c r="C24" s="112">
        <f t="shared" si="1"/>
        <v>2343.448150951313</v>
      </c>
      <c r="D24" s="112">
        <f t="shared" si="1"/>
        <v>2290.3299288111698</v>
      </c>
      <c r="E24" s="112">
        <f t="shared" si="1"/>
        <v>2511.450365179724</v>
      </c>
      <c r="F24" s="112">
        <f t="shared" si="1"/>
        <v>2032.0003797267</v>
      </c>
      <c r="G24" s="112">
        <f t="shared" si="1"/>
        <v>1847.1852305988114</v>
      </c>
      <c r="H24" s="112">
        <f t="shared" si="1"/>
        <v>2079.336345230503</v>
      </c>
      <c r="I24" s="112">
        <f t="shared" si="1"/>
        <v>2182.4175197760424</v>
      </c>
      <c r="J24" s="112">
        <f t="shared" si="1"/>
        <v>2182.3143688186933</v>
      </c>
      <c r="K24" s="112">
        <f t="shared" si="1"/>
        <v>2001.916795729875</v>
      </c>
      <c r="L24" s="112">
        <f t="shared" si="1"/>
        <v>2175.7783717464181</v>
      </c>
      <c r="M24" s="112">
        <f t="shared" si="1"/>
        <v>2188.512362016415</v>
      </c>
      <c r="N24" s="112">
        <f t="shared" si="1"/>
        <v>26791.162609893468</v>
      </c>
    </row>
    <row r="25" spans="1:14" ht="15.75">
      <c r="A25" s="121" t="s">
        <v>80</v>
      </c>
      <c r="B25" s="112">
        <f t="shared" ref="B25:G25" si="2">+B24+B11</f>
        <v>19771.111642898519</v>
      </c>
      <c r="C25" s="112">
        <f t="shared" si="2"/>
        <v>17812.226580383583</v>
      </c>
      <c r="D25" s="112">
        <f t="shared" si="2"/>
        <v>18061.161489550555</v>
      </c>
      <c r="E25" s="112">
        <f t="shared" si="2"/>
        <v>18776.093235582899</v>
      </c>
      <c r="F25" s="112">
        <f t="shared" si="2"/>
        <v>15139.364244137141</v>
      </c>
      <c r="G25" s="112">
        <f t="shared" si="2"/>
        <v>13674.49209318971</v>
      </c>
      <c r="H25" s="112">
        <f t="shared" ref="H25:N25" si="3">+H11+H24</f>
        <v>14165.891332953703</v>
      </c>
      <c r="I25" s="112">
        <f t="shared" si="3"/>
        <v>14435.304144221063</v>
      </c>
      <c r="J25" s="112">
        <f t="shared" si="3"/>
        <v>13627.344175665788</v>
      </c>
      <c r="K25" s="112">
        <f t="shared" si="3"/>
        <v>13352.629634794099</v>
      </c>
      <c r="L25" s="112">
        <f t="shared" si="3"/>
        <v>12596.966163328118</v>
      </c>
      <c r="M25" s="112">
        <f t="shared" si="3"/>
        <v>12975.663797900193</v>
      </c>
      <c r="N25" s="112">
        <f t="shared" si="3"/>
        <v>184388.24853460534</v>
      </c>
    </row>
    <row r="26" spans="1:14" ht="15.75">
      <c r="A26" s="122" t="s">
        <v>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>
      <c r="A27" s="136" t="s">
        <v>31</v>
      </c>
      <c r="B27" s="110">
        <v>52.055593114754103</v>
      </c>
      <c r="C27" s="110">
        <v>54.033037582845999</v>
      </c>
      <c r="D27" s="110">
        <v>52.531111445783125</v>
      </c>
      <c r="E27" s="110">
        <v>38.912529175582137</v>
      </c>
      <c r="F27" s="110">
        <v>35.651455178907717</v>
      </c>
      <c r="G27" s="110">
        <v>33.377148868325619</v>
      </c>
      <c r="H27" s="110">
        <v>33.512283150459304</v>
      </c>
      <c r="I27" s="110">
        <v>30.486546945220454</v>
      </c>
      <c r="J27" s="110">
        <v>33.510970447578174</v>
      </c>
      <c r="K27" s="110">
        <v>37.549898074608912</v>
      </c>
      <c r="L27" s="110">
        <v>32.163776286026994</v>
      </c>
      <c r="M27" s="110">
        <v>47.677779247558178</v>
      </c>
      <c r="N27" s="111">
        <f t="shared" ref="N27:N38" si="4">SUM(B27:M27)</f>
        <v>481.46212951765074</v>
      </c>
    </row>
    <row r="28" spans="1:14">
      <c r="A28" s="137" t="s">
        <v>44</v>
      </c>
      <c r="B28" s="110">
        <v>1580.3064522228508</v>
      </c>
      <c r="C28" s="110">
        <v>1486.583452004465</v>
      </c>
      <c r="D28" s="110">
        <v>1578.6008024841017</v>
      </c>
      <c r="E28" s="110">
        <v>1179.9234981565576</v>
      </c>
      <c r="F28" s="110">
        <v>915.64072636775779</v>
      </c>
      <c r="G28" s="110">
        <v>576.23959677583844</v>
      </c>
      <c r="H28" s="110">
        <v>401.99406801873698</v>
      </c>
      <c r="I28" s="110">
        <v>690.9868873481015</v>
      </c>
      <c r="J28" s="110">
        <v>995.62084732551853</v>
      </c>
      <c r="K28" s="110">
        <v>1035.6229966770645</v>
      </c>
      <c r="L28" s="110">
        <v>1176.3083566458915</v>
      </c>
      <c r="M28" s="110">
        <v>1210.7464720541871</v>
      </c>
      <c r="N28" s="111">
        <f t="shared" si="4"/>
        <v>12828.574156081073</v>
      </c>
    </row>
    <row r="29" spans="1:14">
      <c r="A29" s="136" t="s">
        <v>45</v>
      </c>
      <c r="B29" s="110">
        <v>553.07562356932806</v>
      </c>
      <c r="C29" s="110">
        <v>471.39059923120004</v>
      </c>
      <c r="D29" s="110">
        <v>660.98999104220695</v>
      </c>
      <c r="E29" s="110">
        <v>272.99281487999997</v>
      </c>
      <c r="F29" s="110">
        <v>285.59278592316997</v>
      </c>
      <c r="G29" s="110">
        <v>290.79918571434695</v>
      </c>
      <c r="H29" s="110">
        <v>244.06957488211197</v>
      </c>
      <c r="I29" s="110">
        <v>285.15996677099997</v>
      </c>
      <c r="J29" s="110">
        <v>273.36171494688602</v>
      </c>
      <c r="K29" s="110">
        <v>220.436331401774</v>
      </c>
      <c r="L29" s="110">
        <v>284.20459048855298</v>
      </c>
      <c r="M29" s="110">
        <v>342.06699595710194</v>
      </c>
      <c r="N29" s="111">
        <f t="shared" si="4"/>
        <v>4184.1401748076787</v>
      </c>
    </row>
    <row r="30" spans="1:14">
      <c r="A30" s="136" t="s">
        <v>46</v>
      </c>
      <c r="B30" s="110">
        <v>379.05712744278685</v>
      </c>
      <c r="C30" s="110">
        <v>526.14926104260815</v>
      </c>
      <c r="D30" s="110">
        <v>774.3469539329941</v>
      </c>
      <c r="E30" s="110">
        <v>639.7778236180302</v>
      </c>
      <c r="F30" s="110">
        <v>799.7846355104457</v>
      </c>
      <c r="G30" s="110">
        <v>660.54044403764294</v>
      </c>
      <c r="H30" s="110">
        <v>649.99883695474045</v>
      </c>
      <c r="I30" s="110">
        <v>595.76366704520956</v>
      </c>
      <c r="J30" s="110">
        <v>552.59597244701399</v>
      </c>
      <c r="K30" s="110">
        <v>541.6691991859326</v>
      </c>
      <c r="L30" s="110">
        <v>556.73329579911706</v>
      </c>
      <c r="M30" s="110">
        <v>608.43902856669717</v>
      </c>
      <c r="N30" s="111">
        <f t="shared" si="4"/>
        <v>7284.8562455832171</v>
      </c>
    </row>
    <row r="31" spans="1:14">
      <c r="A31" s="118" t="s">
        <v>35</v>
      </c>
      <c r="B31" s="110">
        <v>2.2821147934426231</v>
      </c>
      <c r="C31" s="110">
        <v>0.82752406757634844</v>
      </c>
      <c r="D31" s="110">
        <v>1.5756291591899514</v>
      </c>
      <c r="E31" s="110">
        <v>1.3667400125865323</v>
      </c>
      <c r="F31" s="110">
        <v>0.57604180790960446</v>
      </c>
      <c r="G31" s="110">
        <v>0.93192869826184821</v>
      </c>
      <c r="H31" s="110">
        <v>0.78420738529843281</v>
      </c>
      <c r="I31" s="110">
        <v>0.97555884853637798</v>
      </c>
      <c r="J31" s="110">
        <v>1.0105029552421827</v>
      </c>
      <c r="K31" s="110">
        <v>0.8785420938628159</v>
      </c>
      <c r="L31" s="110">
        <v>0.54795375167213911</v>
      </c>
      <c r="M31" s="110">
        <v>0.84646146147353174</v>
      </c>
      <c r="N31" s="111">
        <f t="shared" si="4"/>
        <v>12.603205035052389</v>
      </c>
    </row>
    <row r="32" spans="1:14">
      <c r="A32" s="113" t="s">
        <v>36</v>
      </c>
      <c r="B32" s="110">
        <v>2969.3395505315734</v>
      </c>
      <c r="C32" s="110">
        <v>3568.6005911020884</v>
      </c>
      <c r="D32" s="110">
        <v>3182.560373442856</v>
      </c>
      <c r="E32" s="110">
        <v>2451.174267336592</v>
      </c>
      <c r="F32" s="110">
        <v>2470.6206763676118</v>
      </c>
      <c r="G32" s="110">
        <v>2618.6856140337577</v>
      </c>
      <c r="H32" s="110">
        <v>2174.8450618870675</v>
      </c>
      <c r="I32" s="110">
        <v>1940.4264270544077</v>
      </c>
      <c r="J32" s="110">
        <v>2109.277270154179</v>
      </c>
      <c r="K32" s="110">
        <v>1755.3700475449377</v>
      </c>
      <c r="L32" s="110">
        <v>1774.3860901402668</v>
      </c>
      <c r="M32" s="110">
        <v>1887.5899653820736</v>
      </c>
      <c r="N32" s="111">
        <f t="shared" si="4"/>
        <v>28902.875934977412</v>
      </c>
    </row>
    <row r="33" spans="1:14">
      <c r="A33" s="113" t="s">
        <v>47</v>
      </c>
      <c r="B33" s="110">
        <v>0.10360131147540984</v>
      </c>
      <c r="C33" s="110">
        <v>0.13507212475633529</v>
      </c>
      <c r="D33" s="110">
        <v>0.11126890540886952</v>
      </c>
      <c r="E33" s="110">
        <v>0.1489847702957835</v>
      </c>
      <c r="F33" s="110">
        <v>9.3262021343377285E-2</v>
      </c>
      <c r="G33" s="110">
        <v>0.12556258596973863</v>
      </c>
      <c r="H33" s="110">
        <v>0.15817481555583343</v>
      </c>
      <c r="I33" s="110">
        <v>0.14577626624559695</v>
      </c>
      <c r="J33" s="110">
        <v>0.18586830165542617</v>
      </c>
      <c r="K33" s="110">
        <v>0.1005054151624549</v>
      </c>
      <c r="L33" s="110">
        <v>0.13952085613523046</v>
      </c>
      <c r="M33" s="110">
        <v>0.14858555408175567</v>
      </c>
      <c r="N33" s="111">
        <f t="shared" si="4"/>
        <v>1.5961829280858115</v>
      </c>
    </row>
    <row r="34" spans="1:14">
      <c r="A34" s="113" t="s">
        <v>48</v>
      </c>
      <c r="B34" s="110">
        <v>4.4969513425639347</v>
      </c>
      <c r="C34" s="110">
        <v>0.82512216210671208</v>
      </c>
      <c r="D34" s="110">
        <v>2.1235136064171756</v>
      </c>
      <c r="E34" s="110">
        <v>1.6367809603923227</v>
      </c>
      <c r="F34" s="110">
        <v>1.0070124316217828</v>
      </c>
      <c r="G34" s="110">
        <v>1.6909401944855196</v>
      </c>
      <c r="H34" s="110">
        <v>0.96261634536672736</v>
      </c>
      <c r="I34" s="110">
        <v>1.4016124382111506</v>
      </c>
      <c r="J34" s="110">
        <v>1.2299359471595412</v>
      </c>
      <c r="K34" s="110">
        <v>1.2674293684440185</v>
      </c>
      <c r="L34" s="110">
        <v>0.22339038414634146</v>
      </c>
      <c r="M34" s="110">
        <v>1.8620259025804877</v>
      </c>
      <c r="N34" s="111">
        <f t="shared" si="4"/>
        <v>18.727331083495717</v>
      </c>
    </row>
    <row r="35" spans="1:14">
      <c r="A35" s="113" t="s">
        <v>38</v>
      </c>
      <c r="B35" s="110">
        <v>34.310429851999999</v>
      </c>
      <c r="C35" s="110">
        <v>60.002606816327997</v>
      </c>
      <c r="D35" s="110">
        <v>77.111106553089996</v>
      </c>
      <c r="E35" s="110">
        <v>90.286109865046669</v>
      </c>
      <c r="F35" s="110">
        <v>131.00243358417799</v>
      </c>
      <c r="G35" s="110">
        <v>71.630168034433922</v>
      </c>
      <c r="H35" s="110">
        <v>117.40284525481607</v>
      </c>
      <c r="I35" s="110">
        <v>88.321658434770043</v>
      </c>
      <c r="J35" s="110">
        <v>112.041738121886</v>
      </c>
      <c r="K35" s="110">
        <v>83.35008061336454</v>
      </c>
      <c r="L35" s="110">
        <v>39.388865151545126</v>
      </c>
      <c r="M35" s="110">
        <v>68.092652238385753</v>
      </c>
      <c r="N35" s="111">
        <f t="shared" si="4"/>
        <v>972.94069451984399</v>
      </c>
    </row>
    <row r="36" spans="1:14">
      <c r="A36" s="113" t="s">
        <v>39</v>
      </c>
      <c r="B36" s="110">
        <v>1.5275239344262294E-2</v>
      </c>
      <c r="C36" s="110">
        <v>0.1001199768</v>
      </c>
      <c r="D36" s="110">
        <v>0.71683025062791583</v>
      </c>
      <c r="E36" s="110">
        <v>3.0960062932662052E-2</v>
      </c>
      <c r="F36" s="110">
        <v>1.2544155681104832E-2</v>
      </c>
      <c r="G36" s="110">
        <v>1.2570563480806551</v>
      </c>
      <c r="H36" s="110">
        <v>1.338054680006465</v>
      </c>
      <c r="I36" s="110">
        <v>5.9075104812377016E-2</v>
      </c>
      <c r="J36" s="110">
        <v>5.512979767014102E-2</v>
      </c>
      <c r="K36" s="110">
        <v>2.4620782190132372E-2</v>
      </c>
      <c r="L36" s="110">
        <v>0.15937276319692234</v>
      </c>
      <c r="M36" s="110">
        <v>1.4452059838726754</v>
      </c>
      <c r="N36" s="111">
        <f t="shared" si="4"/>
        <v>5.2142451452153136</v>
      </c>
    </row>
    <row r="37" spans="1:14">
      <c r="A37" s="113" t="s">
        <v>81</v>
      </c>
      <c r="B37" s="110">
        <v>2.0392680000000003</v>
      </c>
      <c r="C37" s="110">
        <v>15.995650023075793</v>
      </c>
      <c r="D37" s="110">
        <v>16.615400000000001</v>
      </c>
      <c r="E37" s="110">
        <v>4.4096799999999998</v>
      </c>
      <c r="F37" s="110">
        <v>4.1420500000000002</v>
      </c>
      <c r="G37" s="110">
        <v>1.7292000000000001</v>
      </c>
      <c r="H37" s="110">
        <v>0</v>
      </c>
      <c r="I37" s="110">
        <v>0</v>
      </c>
      <c r="J37" s="110">
        <v>0</v>
      </c>
      <c r="K37" s="110">
        <v>0</v>
      </c>
      <c r="L37" s="110">
        <v>2.9656000000000007</v>
      </c>
      <c r="M37" s="110">
        <v>33.135261105989912</v>
      </c>
      <c r="N37" s="111">
        <f t="shared" si="4"/>
        <v>81.032109129065702</v>
      </c>
    </row>
    <row r="38" spans="1:14">
      <c r="A38" s="113" t="s">
        <v>49</v>
      </c>
      <c r="B38" s="113">
        <v>234.18003244160502</v>
      </c>
      <c r="C38" s="113">
        <v>281.79059714823057</v>
      </c>
      <c r="D38" s="113">
        <v>243.83340945729901</v>
      </c>
      <c r="E38" s="113">
        <v>189.285445236089</v>
      </c>
      <c r="F38" s="113">
        <v>221.89245510895958</v>
      </c>
      <c r="G38" s="113">
        <v>152.61409791059199</v>
      </c>
      <c r="H38" s="113">
        <v>103.31186477611999</v>
      </c>
      <c r="I38" s="113">
        <v>156.157202825144</v>
      </c>
      <c r="J38" s="113">
        <v>408.61100684957995</v>
      </c>
      <c r="K38" s="113">
        <v>145.91322200919001</v>
      </c>
      <c r="L38" s="113">
        <v>210.57113700607147</v>
      </c>
      <c r="M38" s="113">
        <v>199.85823647857586</v>
      </c>
      <c r="N38" s="111">
        <f t="shared" si="4"/>
        <v>2548.0187072474559</v>
      </c>
    </row>
    <row r="39" spans="1:14" ht="15.75">
      <c r="A39" s="125" t="s">
        <v>50</v>
      </c>
      <c r="B39" s="112">
        <f t="shared" ref="B39:N39" si="5">SUM(B27:B38)</f>
        <v>5811.2620198617251</v>
      </c>
      <c r="C39" s="112">
        <f t="shared" si="5"/>
        <v>6466.4336332820803</v>
      </c>
      <c r="D39" s="112">
        <f t="shared" si="5"/>
        <v>6591.1163902799753</v>
      </c>
      <c r="E39" s="112">
        <f t="shared" si="5"/>
        <v>4869.9456340741044</v>
      </c>
      <c r="F39" s="112">
        <f t="shared" si="5"/>
        <v>4866.0160784575864</v>
      </c>
      <c r="G39" s="112">
        <f t="shared" si="5"/>
        <v>4409.6209432017349</v>
      </c>
      <c r="H39" s="112">
        <f t="shared" si="5"/>
        <v>3728.3775881502793</v>
      </c>
      <c r="I39" s="112">
        <f t="shared" si="5"/>
        <v>3789.8843790816591</v>
      </c>
      <c r="J39" s="112">
        <f t="shared" si="5"/>
        <v>4487.5009572943682</v>
      </c>
      <c r="K39" s="112">
        <f t="shared" si="5"/>
        <v>3822.1828731665323</v>
      </c>
      <c r="L39" s="112">
        <f t="shared" si="5"/>
        <v>4077.7919492726223</v>
      </c>
      <c r="M39" s="112">
        <f t="shared" si="5"/>
        <v>4401.9086699325781</v>
      </c>
      <c r="N39" s="112">
        <f t="shared" si="5"/>
        <v>57322.041116055247</v>
      </c>
    </row>
    <row r="40" spans="1:14" ht="15.75">
      <c r="A40" s="121" t="s">
        <v>51</v>
      </c>
      <c r="B40" s="112">
        <f t="shared" ref="B40:N40" si="6">+B25-B39</f>
        <v>13959.849623036793</v>
      </c>
      <c r="C40" s="112">
        <f t="shared" si="6"/>
        <v>11345.792947101503</v>
      </c>
      <c r="D40" s="112">
        <f t="shared" si="6"/>
        <v>11470.045099270581</v>
      </c>
      <c r="E40" s="112">
        <f t="shared" si="6"/>
        <v>13906.147601508794</v>
      </c>
      <c r="F40" s="112">
        <f t="shared" si="6"/>
        <v>10273.348165679556</v>
      </c>
      <c r="G40" s="112">
        <f t="shared" si="6"/>
        <v>9264.8711499879755</v>
      </c>
      <c r="H40" s="112">
        <f t="shared" si="6"/>
        <v>10437.513744803424</v>
      </c>
      <c r="I40" s="112">
        <f t="shared" si="6"/>
        <v>10645.419765139404</v>
      </c>
      <c r="J40" s="112">
        <f t="shared" si="6"/>
        <v>9139.8432183714212</v>
      </c>
      <c r="K40" s="112">
        <f t="shared" si="6"/>
        <v>9530.446761627567</v>
      </c>
      <c r="L40" s="112">
        <f t="shared" si="6"/>
        <v>8519.1742140554961</v>
      </c>
      <c r="M40" s="112">
        <f t="shared" si="6"/>
        <v>8573.7551279676154</v>
      </c>
      <c r="N40" s="112">
        <f t="shared" si="6"/>
        <v>127066.2074185501</v>
      </c>
    </row>
    <row r="41" spans="1:14">
      <c r="A41" s="149" t="s">
        <v>82</v>
      </c>
      <c r="B41" s="14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14">
      <c r="A42" s="139" t="s">
        <v>54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 t="s">
        <v>55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>
      <c r="A44" s="141" t="s">
        <v>56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>
      <c r="A45" s="141" t="s">
        <v>58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3"/>
    </row>
    <row r="46" spans="1:14">
      <c r="A46" s="141" t="s">
        <v>59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3"/>
    </row>
    <row r="47" spans="1:14">
      <c r="A47" s="141" t="s">
        <v>60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03"/>
    </row>
    <row r="48" spans="1:14">
      <c r="A48" s="141" t="s">
        <v>61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3"/>
    </row>
    <row r="49" spans="1:14">
      <c r="A49" s="141" t="s">
        <v>62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03"/>
    </row>
    <row r="50" spans="1:14">
      <c r="A50" s="142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3"/>
    </row>
    <row r="51" spans="1:14">
      <c r="A51" s="142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</row>
  </sheetData>
  <mergeCells count="2">
    <mergeCell ref="A7:N7"/>
    <mergeCell ref="A8:N8"/>
  </mergeCells>
  <pageMargins left="0.7" right="0.7" top="0.75" bottom="0.75" header="0.3" footer="0.3"/>
  <pageSetup paperSize="9"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1"/>
  <sheetViews>
    <sheetView topLeftCell="A14" zoomScale="70" zoomScaleNormal="70" workbookViewId="0">
      <selection activeCell="O24" sqref="O24"/>
    </sheetView>
  </sheetViews>
  <sheetFormatPr defaultRowHeight="15"/>
  <cols>
    <col min="1" max="1" width="30.85546875" customWidth="1"/>
    <col min="2" max="14" width="17.5703125" customWidth="1"/>
  </cols>
  <sheetData>
    <row r="2" spans="1:14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5"/>
      <c r="B3" s="103"/>
      <c r="C3" s="103"/>
      <c r="D3" s="103"/>
      <c r="E3" s="39" t="s">
        <v>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>
      <c r="A4" s="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75">
      <c r="A5" s="104" t="s">
        <v>83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.75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8.75">
      <c r="A9" s="107" t="s">
        <v>4</v>
      </c>
      <c r="B9" s="108" t="s">
        <v>64</v>
      </c>
      <c r="C9" s="108" t="s">
        <v>65</v>
      </c>
      <c r="D9" s="108" t="s">
        <v>66</v>
      </c>
      <c r="E9" s="108" t="s">
        <v>67</v>
      </c>
      <c r="F9" s="108" t="s">
        <v>68</v>
      </c>
      <c r="G9" s="108" t="s">
        <v>69</v>
      </c>
      <c r="H9" s="108" t="s">
        <v>70</v>
      </c>
      <c r="I9" s="108" t="s">
        <v>71</v>
      </c>
      <c r="J9" s="108" t="s">
        <v>72</v>
      </c>
      <c r="K9" s="108" t="s">
        <v>73</v>
      </c>
      <c r="L9" s="108" t="s">
        <v>74</v>
      </c>
      <c r="M9" s="108" t="s">
        <v>75</v>
      </c>
      <c r="N9" s="108" t="s">
        <v>76</v>
      </c>
    </row>
    <row r="10" spans="1:14" ht="15.75">
      <c r="A10" s="116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5.75">
      <c r="A11" s="117" t="s">
        <v>77</v>
      </c>
      <c r="B11" s="110">
        <v>8555.124305166928</v>
      </c>
      <c r="C11" s="110">
        <v>8262.4591334358447</v>
      </c>
      <c r="D11" s="110">
        <v>8288.6639043868272</v>
      </c>
      <c r="E11" s="110">
        <v>7975.557676093822</v>
      </c>
      <c r="F11" s="110">
        <v>9075.0363125651802</v>
      </c>
      <c r="G11" s="110">
        <v>9340.0907281339605</v>
      </c>
      <c r="H11" s="110">
        <v>9636.9097891856873</v>
      </c>
      <c r="I11" s="110">
        <v>10588.500877415287</v>
      </c>
      <c r="J11" s="110">
        <v>10887.089291441698</v>
      </c>
      <c r="K11" s="110">
        <v>11573.41351840969</v>
      </c>
      <c r="L11" s="110">
        <v>11618.667114456433</v>
      </c>
      <c r="M11" s="110">
        <v>14873.640267261206</v>
      </c>
      <c r="N11" s="111">
        <f>SUM(B11:M11)</f>
        <v>120675.15291795255</v>
      </c>
    </row>
    <row r="12" spans="1:14" ht="15.75">
      <c r="A12" s="117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>
      <c r="A13" s="113" t="s">
        <v>31</v>
      </c>
      <c r="B13" s="110">
        <v>585.46284790562993</v>
      </c>
      <c r="C13" s="110">
        <v>534.42041881144996</v>
      </c>
      <c r="D13" s="110">
        <v>752.20361302721017</v>
      </c>
      <c r="E13" s="110">
        <v>870.17250029601996</v>
      </c>
      <c r="F13" s="110">
        <v>1119.0659963407561</v>
      </c>
      <c r="G13" s="110">
        <v>1042.47585668648</v>
      </c>
      <c r="H13" s="110">
        <v>1301.8809358859498</v>
      </c>
      <c r="I13" s="110">
        <v>1366.97254160022</v>
      </c>
      <c r="J13" s="110">
        <v>1313.937320660712</v>
      </c>
      <c r="K13" s="110">
        <v>1036.3753581899</v>
      </c>
      <c r="L13" s="110">
        <v>986.57638667555011</v>
      </c>
      <c r="M13" s="110">
        <v>1325.66471873142</v>
      </c>
      <c r="N13" s="111">
        <f t="shared" ref="N13:N23" si="0">SUM(B13:M13)</f>
        <v>12235.208494811297</v>
      </c>
    </row>
    <row r="14" spans="1:14">
      <c r="A14" s="118" t="s">
        <v>32</v>
      </c>
      <c r="B14" s="110">
        <v>47.231402943999996</v>
      </c>
      <c r="C14" s="110">
        <v>0</v>
      </c>
      <c r="D14" s="110">
        <v>0</v>
      </c>
      <c r="E14" s="110">
        <v>1.9800000000000002E-2</v>
      </c>
      <c r="F14" s="110">
        <v>0</v>
      </c>
      <c r="G14" s="110">
        <v>79.510087277800011</v>
      </c>
      <c r="H14" s="110">
        <v>366.14170345452703</v>
      </c>
      <c r="I14" s="110">
        <v>26.440021234</v>
      </c>
      <c r="J14" s="110">
        <v>1.8200000000000001E-2</v>
      </c>
      <c r="K14" s="110">
        <v>0</v>
      </c>
      <c r="L14" s="110">
        <v>0.01</v>
      </c>
      <c r="M14" s="110">
        <v>0</v>
      </c>
      <c r="N14" s="111">
        <f t="shared" si="0"/>
        <v>519.37121491032701</v>
      </c>
    </row>
    <row r="15" spans="1:14">
      <c r="A15" s="113" t="s">
        <v>33</v>
      </c>
      <c r="B15" s="110">
        <v>22.749425388205701</v>
      </c>
      <c r="C15" s="110">
        <v>24.549800000000001</v>
      </c>
      <c r="D15" s="110">
        <v>25.11057533</v>
      </c>
      <c r="E15" s="110">
        <v>0</v>
      </c>
      <c r="F15" s="110">
        <v>0</v>
      </c>
      <c r="G15" s="110">
        <v>0</v>
      </c>
      <c r="H15" s="110">
        <v>0</v>
      </c>
      <c r="I15" s="110">
        <v>16.295000000000002</v>
      </c>
      <c r="J15" s="110">
        <v>0</v>
      </c>
      <c r="K15" s="110">
        <v>0</v>
      </c>
      <c r="L15" s="110">
        <v>0</v>
      </c>
      <c r="M15" s="110">
        <v>110.68559999999999</v>
      </c>
      <c r="N15" s="111">
        <f t="shared" si="0"/>
        <v>199.39040071820568</v>
      </c>
    </row>
    <row r="16" spans="1:14">
      <c r="A16" s="113" t="s">
        <v>34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0"/>
        <v>0</v>
      </c>
    </row>
    <row r="17" spans="1:14">
      <c r="A17" s="118" t="s">
        <v>35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0"/>
        <v>0</v>
      </c>
    </row>
    <row r="18" spans="1:14">
      <c r="A18" s="113" t="s">
        <v>36</v>
      </c>
      <c r="B18" s="110">
        <v>1.4578000000000002</v>
      </c>
      <c r="C18" s="110">
        <v>2.6671999999999998</v>
      </c>
      <c r="D18" s="110">
        <v>0.89670000000000005</v>
      </c>
      <c r="E18" s="110">
        <v>0.65250000000000008</v>
      </c>
      <c r="F18" s="110">
        <v>2.7972999999999999</v>
      </c>
      <c r="G18" s="110">
        <v>2.9341000000000004</v>
      </c>
      <c r="H18" s="110">
        <v>1.4578000000000002</v>
      </c>
      <c r="I18" s="110">
        <v>4.8047000000000004</v>
      </c>
      <c r="J18" s="110">
        <v>4.0992999999999995</v>
      </c>
      <c r="K18" s="110">
        <v>2.3470999999999997</v>
      </c>
      <c r="L18" s="110">
        <v>4.7428999999999988</v>
      </c>
      <c r="M18" s="110">
        <v>5.0015999999999998</v>
      </c>
      <c r="N18" s="111">
        <f t="shared" si="0"/>
        <v>33.859000000000002</v>
      </c>
    </row>
    <row r="19" spans="1:14">
      <c r="A19" s="113" t="s">
        <v>37</v>
      </c>
      <c r="B19" s="110">
        <v>250.628523855</v>
      </c>
      <c r="C19" s="110">
        <v>227.27697354500003</v>
      </c>
      <c r="D19" s="110">
        <v>181.1627</v>
      </c>
      <c r="E19" s="110">
        <v>183.63098363000003</v>
      </c>
      <c r="F19" s="110">
        <v>213.63388144465</v>
      </c>
      <c r="G19" s="110">
        <v>211.96296820402995</v>
      </c>
      <c r="H19" s="110">
        <v>291.10338645173999</v>
      </c>
      <c r="I19" s="110">
        <v>193.51003686000001</v>
      </c>
      <c r="J19" s="110">
        <v>282.64551576899999</v>
      </c>
      <c r="K19" s="110">
        <v>141.57050000000004</v>
      </c>
      <c r="L19" s="110">
        <v>194.5264</v>
      </c>
      <c r="M19" s="110">
        <v>270.33099999999985</v>
      </c>
      <c r="N19" s="111">
        <f t="shared" si="0"/>
        <v>2641.9828697594198</v>
      </c>
    </row>
    <row r="20" spans="1:14">
      <c r="A20" s="113" t="s">
        <v>38</v>
      </c>
      <c r="B20" s="110">
        <v>308.45352584787724</v>
      </c>
      <c r="C20" s="110">
        <v>238.21460666249999</v>
      </c>
      <c r="D20" s="110">
        <v>241.04344359218797</v>
      </c>
      <c r="E20" s="110">
        <v>422.70234745276503</v>
      </c>
      <c r="F20" s="110">
        <v>304.92125379432076</v>
      </c>
      <c r="G20" s="110">
        <v>188.85616976000003</v>
      </c>
      <c r="H20" s="110">
        <v>372.064452821766</v>
      </c>
      <c r="I20" s="110">
        <v>278.293797907721</v>
      </c>
      <c r="J20" s="110">
        <v>404.62278309084081</v>
      </c>
      <c r="K20" s="110">
        <v>395.21262591844425</v>
      </c>
      <c r="L20" s="110">
        <v>504.83354340416605</v>
      </c>
      <c r="M20" s="110">
        <v>719.86604921310391</v>
      </c>
      <c r="N20" s="111">
        <f t="shared" si="0"/>
        <v>4379.0845994656938</v>
      </c>
    </row>
    <row r="21" spans="1:14">
      <c r="A21" s="113" t="s">
        <v>39</v>
      </c>
      <c r="B21" s="110">
        <v>113.42622700999999</v>
      </c>
      <c r="C21" s="110">
        <v>92.8553</v>
      </c>
      <c r="D21" s="110">
        <v>73.087900000000005</v>
      </c>
      <c r="E21" s="110">
        <v>54.603099999999998</v>
      </c>
      <c r="F21" s="110">
        <v>40.951400000000007</v>
      </c>
      <c r="G21" s="110">
        <v>55.112400000000001</v>
      </c>
      <c r="H21" s="110">
        <v>70.02239999999999</v>
      </c>
      <c r="I21" s="110">
        <v>85.317999999999998</v>
      </c>
      <c r="J21" s="110">
        <v>111.2698</v>
      </c>
      <c r="K21" s="110">
        <v>99.260900000000007</v>
      </c>
      <c r="L21" s="110">
        <v>99.199299999999994</v>
      </c>
      <c r="M21" s="110">
        <v>133.45599999999999</v>
      </c>
      <c r="N21" s="111">
        <f t="shared" si="0"/>
        <v>1028.5627270099999</v>
      </c>
    </row>
    <row r="22" spans="1:14">
      <c r="A22" s="113" t="s">
        <v>78</v>
      </c>
      <c r="B22" s="110">
        <v>8.3743999999999996</v>
      </c>
      <c r="C22" s="110">
        <v>47.425000000000004</v>
      </c>
      <c r="D22" s="110">
        <v>47.879300000000001</v>
      </c>
      <c r="E22" s="110">
        <v>83.002400000000009</v>
      </c>
      <c r="F22" s="110">
        <v>40.435900000000004</v>
      </c>
      <c r="G22" s="110">
        <v>49.0289</v>
      </c>
      <c r="H22" s="110">
        <v>79.538999999999987</v>
      </c>
      <c r="I22" s="110">
        <v>96.298299999999998</v>
      </c>
      <c r="J22" s="110">
        <v>235.62130000000002</v>
      </c>
      <c r="K22" s="110">
        <v>198.65870000000001</v>
      </c>
      <c r="L22" s="110">
        <v>115.4639</v>
      </c>
      <c r="M22" s="110">
        <v>95.473799999999997</v>
      </c>
      <c r="N22" s="111">
        <f t="shared" si="0"/>
        <v>1097.2009</v>
      </c>
    </row>
    <row r="23" spans="1:14">
      <c r="A23" s="113" t="s">
        <v>79</v>
      </c>
      <c r="B23" s="110">
        <v>130.98582683812003</v>
      </c>
      <c r="C23" s="110">
        <v>93.006300338370011</v>
      </c>
      <c r="D23" s="110">
        <v>112.34137936000002</v>
      </c>
      <c r="E23" s="110">
        <v>176.26164956855996</v>
      </c>
      <c r="F23" s="110">
        <v>127.59417384</v>
      </c>
      <c r="G23" s="110">
        <v>256.29260891000001</v>
      </c>
      <c r="H23" s="110">
        <v>105.85932870999999</v>
      </c>
      <c r="I23" s="110">
        <v>79.381389900000016</v>
      </c>
      <c r="J23" s="110">
        <v>125.64770497424999</v>
      </c>
      <c r="K23" s="110">
        <v>149.95098314299997</v>
      </c>
      <c r="L23" s="110">
        <v>75.7628583857</v>
      </c>
      <c r="M23" s="110">
        <v>87.838826528159998</v>
      </c>
      <c r="N23" s="111">
        <f t="shared" si="0"/>
        <v>1520.9230304961602</v>
      </c>
    </row>
    <row r="24" spans="1:14" ht="15.75">
      <c r="A24" s="135" t="s">
        <v>41</v>
      </c>
      <c r="B24" s="112">
        <f t="shared" ref="B24:N24" si="1">SUM(B13:B23)</f>
        <v>1468.7699797888331</v>
      </c>
      <c r="C24" s="112">
        <f t="shared" si="1"/>
        <v>1260.4155993573199</v>
      </c>
      <c r="D24" s="112">
        <f t="shared" si="1"/>
        <v>1433.7256113093981</v>
      </c>
      <c r="E24" s="112">
        <f t="shared" si="1"/>
        <v>1791.0452809473452</v>
      </c>
      <c r="F24" s="112">
        <f t="shared" si="1"/>
        <v>1849.3999054197268</v>
      </c>
      <c r="G24" s="112">
        <f t="shared" si="1"/>
        <v>1886.1730908383101</v>
      </c>
      <c r="H24" s="112">
        <f t="shared" si="1"/>
        <v>2588.0690073239825</v>
      </c>
      <c r="I24" s="112">
        <f t="shared" si="1"/>
        <v>2147.3137875019411</v>
      </c>
      <c r="J24" s="112">
        <f t="shared" si="1"/>
        <v>2477.8619244948022</v>
      </c>
      <c r="K24" s="112">
        <f t="shared" si="1"/>
        <v>2023.3761672513442</v>
      </c>
      <c r="L24" s="112">
        <f t="shared" si="1"/>
        <v>1981.1152884654159</v>
      </c>
      <c r="M24" s="112">
        <f t="shared" si="1"/>
        <v>2748.317594472684</v>
      </c>
      <c r="N24" s="112">
        <f t="shared" si="1"/>
        <v>23655.583237171104</v>
      </c>
    </row>
    <row r="25" spans="1:14" ht="15.75">
      <c r="A25" s="121" t="s">
        <v>80</v>
      </c>
      <c r="B25" s="112">
        <f t="shared" ref="B25:G25" si="2">+B24+B11</f>
        <v>10023.894284955761</v>
      </c>
      <c r="C25" s="112">
        <f t="shared" si="2"/>
        <v>9522.8747327931651</v>
      </c>
      <c r="D25" s="112">
        <f t="shared" si="2"/>
        <v>9722.3895156962244</v>
      </c>
      <c r="E25" s="112">
        <f t="shared" si="2"/>
        <v>9766.6029570411665</v>
      </c>
      <c r="F25" s="112">
        <f t="shared" si="2"/>
        <v>10924.436217984907</v>
      </c>
      <c r="G25" s="112">
        <f t="shared" si="2"/>
        <v>11226.263818972271</v>
      </c>
      <c r="H25" s="112">
        <f t="shared" ref="H25:N25" si="3">+H11+H24</f>
        <v>12224.978796509669</v>
      </c>
      <c r="I25" s="112">
        <f t="shared" si="3"/>
        <v>12735.814664917227</v>
      </c>
      <c r="J25" s="112">
        <f t="shared" si="3"/>
        <v>13364.9512159365</v>
      </c>
      <c r="K25" s="112">
        <f t="shared" si="3"/>
        <v>13596.789685661035</v>
      </c>
      <c r="L25" s="112">
        <f t="shared" si="3"/>
        <v>13599.78240292185</v>
      </c>
      <c r="M25" s="112">
        <f t="shared" si="3"/>
        <v>17621.957861733888</v>
      </c>
      <c r="N25" s="112">
        <f t="shared" si="3"/>
        <v>144330.73615512365</v>
      </c>
    </row>
    <row r="26" spans="1:14" ht="15.75">
      <c r="A26" s="122" t="s">
        <v>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>
      <c r="A27" s="136" t="s">
        <v>31</v>
      </c>
      <c r="B27" s="110">
        <v>31.369760054054051</v>
      </c>
      <c r="C27" s="110">
        <v>34.0250765271105</v>
      </c>
      <c r="D27" s="110">
        <v>23.273816018704078</v>
      </c>
      <c r="E27" s="110">
        <v>21.951973734134938</v>
      </c>
      <c r="F27" s="110">
        <v>33.032529881616547</v>
      </c>
      <c r="G27" s="110">
        <v>35.910804585657914</v>
      </c>
      <c r="H27" s="110">
        <v>35.173918899204239</v>
      </c>
      <c r="I27" s="110">
        <v>43.352093793103442</v>
      </c>
      <c r="J27" s="110">
        <v>50.08529040169693</v>
      </c>
      <c r="K27" s="110">
        <v>46.66527175307322</v>
      </c>
      <c r="L27" s="110">
        <v>40.359463997335105</v>
      </c>
      <c r="M27" s="110">
        <v>34.934265980327865</v>
      </c>
      <c r="N27" s="111">
        <f t="shared" ref="N27:N38" si="4">SUM(B27:M27)</f>
        <v>430.13426562601887</v>
      </c>
    </row>
    <row r="28" spans="1:14">
      <c r="A28" s="137" t="s">
        <v>44</v>
      </c>
      <c r="B28" s="110">
        <v>590.56355487615565</v>
      </c>
      <c r="C28" s="110">
        <v>889.38228540214789</v>
      </c>
      <c r="D28" s="110">
        <v>796.46657897237287</v>
      </c>
      <c r="E28" s="110">
        <v>736.00282521362442</v>
      </c>
      <c r="F28" s="110">
        <v>634.41226673892265</v>
      </c>
      <c r="G28" s="110">
        <v>629.91608877754823</v>
      </c>
      <c r="H28" s="110">
        <v>837.63566018073448</v>
      </c>
      <c r="I28" s="110">
        <v>829.57402291948608</v>
      </c>
      <c r="J28" s="110">
        <v>1059.4892225122562</v>
      </c>
      <c r="K28" s="110">
        <v>945.43756257687392</v>
      </c>
      <c r="L28" s="110">
        <v>1156.7953373234409</v>
      </c>
      <c r="M28" s="110">
        <v>1773.3529301838096</v>
      </c>
      <c r="N28" s="111">
        <f t="shared" si="4"/>
        <v>10879.028335677373</v>
      </c>
    </row>
    <row r="29" spans="1:14">
      <c r="A29" s="136" t="s">
        <v>45</v>
      </c>
      <c r="B29" s="110">
        <v>260.81947774827501</v>
      </c>
      <c r="C29" s="110">
        <v>299.07120995999998</v>
      </c>
      <c r="D29" s="110">
        <v>388.28675734550097</v>
      </c>
      <c r="E29" s="110">
        <v>322.99026397985506</v>
      </c>
      <c r="F29" s="110">
        <v>415.326092305808</v>
      </c>
      <c r="G29" s="110">
        <v>442.23012029434005</v>
      </c>
      <c r="H29" s="110">
        <v>404.62138557962902</v>
      </c>
      <c r="I29" s="110">
        <v>456.36267804362296</v>
      </c>
      <c r="J29" s="110">
        <v>459.47868141345896</v>
      </c>
      <c r="K29" s="110">
        <v>386.23964906568403</v>
      </c>
      <c r="L29" s="110">
        <v>370.63763435414154</v>
      </c>
      <c r="M29" s="110">
        <v>777.82980260000011</v>
      </c>
      <c r="N29" s="111">
        <f t="shared" si="4"/>
        <v>4983.8937526903164</v>
      </c>
    </row>
    <row r="30" spans="1:14">
      <c r="A30" s="136" t="s">
        <v>46</v>
      </c>
      <c r="B30" s="110">
        <v>140.64305642054055</v>
      </c>
      <c r="C30" s="110">
        <v>232.41715335470829</v>
      </c>
      <c r="D30" s="110">
        <v>290.8375180682699</v>
      </c>
      <c r="E30" s="110">
        <v>204.18299277610808</v>
      </c>
      <c r="F30" s="110">
        <v>187.64143115672334</v>
      </c>
      <c r="G30" s="110">
        <v>182.90237140079603</v>
      </c>
      <c r="H30" s="110">
        <v>325.36141313737403</v>
      </c>
      <c r="I30" s="110">
        <v>389.43515132774536</v>
      </c>
      <c r="J30" s="110">
        <v>376.85216841899512</v>
      </c>
      <c r="K30" s="110">
        <v>338.2721471971139</v>
      </c>
      <c r="L30" s="110">
        <v>350.02464480205197</v>
      </c>
      <c r="M30" s="110">
        <v>642.12584623688531</v>
      </c>
      <c r="N30" s="111">
        <f t="shared" si="4"/>
        <v>3660.6958942973124</v>
      </c>
    </row>
    <row r="31" spans="1:14">
      <c r="A31" s="118" t="s">
        <v>35</v>
      </c>
      <c r="B31" s="110">
        <v>0.81241721621621621</v>
      </c>
      <c r="C31" s="110">
        <v>0.80977309540150999</v>
      </c>
      <c r="D31" s="110">
        <v>1.179348710754843</v>
      </c>
      <c r="E31" s="110">
        <v>0.76107987975951907</v>
      </c>
      <c r="F31" s="110">
        <v>0.4486686760103416</v>
      </c>
      <c r="G31" s="110">
        <v>0.72629555041502247</v>
      </c>
      <c r="H31" s="110">
        <v>0.72602790450928367</v>
      </c>
      <c r="I31" s="110">
        <v>1.0645081432360741</v>
      </c>
      <c r="J31" s="110">
        <v>0.98189944319236366</v>
      </c>
      <c r="K31" s="110">
        <v>0.9097174772848744</v>
      </c>
      <c r="L31" s="110">
        <v>0.8874547901399068</v>
      </c>
      <c r="M31" s="110">
        <v>0.97998613770491816</v>
      </c>
      <c r="N31" s="111">
        <f t="shared" si="4"/>
        <v>10.287177024624874</v>
      </c>
    </row>
    <row r="32" spans="1:14">
      <c r="A32" s="113" t="s">
        <v>36</v>
      </c>
      <c r="B32" s="110">
        <v>967.51235529390453</v>
      </c>
      <c r="C32" s="110">
        <v>1616.330930631216</v>
      </c>
      <c r="D32" s="110">
        <v>1666.9479984543759</v>
      </c>
      <c r="E32" s="110">
        <v>1349.7338356598543</v>
      </c>
      <c r="F32" s="110">
        <v>1481.3026024430187</v>
      </c>
      <c r="G32" s="110">
        <v>1714.600808293053</v>
      </c>
      <c r="H32" s="110">
        <v>2039.4359522224643</v>
      </c>
      <c r="I32" s="110">
        <v>1899.4924024184611</v>
      </c>
      <c r="J32" s="110">
        <v>1970.5240515404694</v>
      </c>
      <c r="K32" s="110">
        <v>1904.0331047646766</v>
      </c>
      <c r="L32" s="110">
        <v>1991.8067637540496</v>
      </c>
      <c r="M32" s="110">
        <v>3486.4778858757609</v>
      </c>
      <c r="N32" s="111">
        <f t="shared" si="4"/>
        <v>22088.198691351299</v>
      </c>
    </row>
    <row r="33" spans="1:14">
      <c r="A33" s="113" t="s">
        <v>47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1.5035354214276113E-2</v>
      </c>
      <c r="K33" s="110">
        <v>1.4626600853788689E-2</v>
      </c>
      <c r="L33" s="110">
        <v>0</v>
      </c>
      <c r="M33" s="110">
        <v>0</v>
      </c>
      <c r="N33" s="111">
        <f t="shared" si="4"/>
        <v>2.9661955068064801E-2</v>
      </c>
    </row>
    <row r="34" spans="1:14">
      <c r="A34" s="113" t="s">
        <v>48</v>
      </c>
      <c r="B34" s="110">
        <v>0.4543593941874744</v>
      </c>
      <c r="C34" s="110">
        <v>0.10823400465817236</v>
      </c>
      <c r="D34" s="110">
        <v>0.80326116011761561</v>
      </c>
      <c r="E34" s="110">
        <v>0.41750570546382071</v>
      </c>
      <c r="F34" s="110">
        <v>1.0609756097560974</v>
      </c>
      <c r="G34" s="110">
        <v>0.73558914002942355</v>
      </c>
      <c r="H34" s="110">
        <v>0.65381504448638439</v>
      </c>
      <c r="I34" s="110">
        <v>0.76135608978616021</v>
      </c>
      <c r="J34" s="110">
        <v>2.2476139266030377</v>
      </c>
      <c r="K34" s="110">
        <v>0.80576307363927435</v>
      </c>
      <c r="L34" s="110">
        <v>4.6281587508132729</v>
      </c>
      <c r="M34" s="110">
        <v>2.59144063060686</v>
      </c>
      <c r="N34" s="111">
        <f t="shared" si="4"/>
        <v>15.268072530147593</v>
      </c>
    </row>
    <row r="35" spans="1:14">
      <c r="A35" s="113" t="s">
        <v>38</v>
      </c>
      <c r="B35" s="110">
        <v>38.86</v>
      </c>
      <c r="C35" s="110">
        <v>104.39220815759001</v>
      </c>
      <c r="D35" s="110">
        <v>88.539541824118004</v>
      </c>
      <c r="E35" s="110">
        <v>142.92156074935201</v>
      </c>
      <c r="F35" s="110">
        <v>78.999754730679996</v>
      </c>
      <c r="G35" s="110">
        <v>68.355738139911992</v>
      </c>
      <c r="H35" s="110">
        <v>60.193781918948005</v>
      </c>
      <c r="I35" s="110">
        <v>35.447699647770129</v>
      </c>
      <c r="J35" s="110">
        <v>64.187314720821732</v>
      </c>
      <c r="K35" s="110">
        <v>82.306402656508936</v>
      </c>
      <c r="L35" s="110">
        <v>53.172222697189994</v>
      </c>
      <c r="M35" s="110">
        <v>72.951309895121994</v>
      </c>
      <c r="N35" s="111">
        <f t="shared" si="4"/>
        <v>890.32753513801288</v>
      </c>
    </row>
    <row r="36" spans="1:14">
      <c r="A36" s="113" t="s">
        <v>39</v>
      </c>
      <c r="B36" s="110">
        <v>9.7150034111065611E-2</v>
      </c>
      <c r="C36" s="110">
        <v>0</v>
      </c>
      <c r="D36" s="110">
        <v>0</v>
      </c>
      <c r="E36" s="110">
        <v>0</v>
      </c>
      <c r="F36" s="110">
        <v>0</v>
      </c>
      <c r="G36" s="110">
        <v>1.1553909455664038</v>
      </c>
      <c r="H36" s="110">
        <v>2.4955764626583981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1">
        <f t="shared" si="4"/>
        <v>3.7481174423358672</v>
      </c>
    </row>
    <row r="37" spans="1:14">
      <c r="A37" s="113" t="s">
        <v>81</v>
      </c>
      <c r="B37" s="110">
        <v>0.35438199999999997</v>
      </c>
      <c r="C37" s="110">
        <v>5.4987070499657772E-2</v>
      </c>
      <c r="D37" s="110">
        <v>0.11014475847750863</v>
      </c>
      <c r="E37" s="110">
        <v>8.6207564266304354E-2</v>
      </c>
      <c r="F37" s="110">
        <v>19.965745184850139</v>
      </c>
      <c r="G37" s="110">
        <v>21.485551823391003</v>
      </c>
      <c r="H37" s="110">
        <v>25.509207490600001</v>
      </c>
      <c r="I37" s="110">
        <v>0</v>
      </c>
      <c r="J37" s="110">
        <v>5.5307756603773579E-2</v>
      </c>
      <c r="K37" s="110">
        <v>0</v>
      </c>
      <c r="L37" s="110">
        <v>4.47</v>
      </c>
      <c r="M37" s="110">
        <v>2.307525</v>
      </c>
      <c r="N37" s="111">
        <f t="shared" si="4"/>
        <v>74.399058648688381</v>
      </c>
    </row>
    <row r="38" spans="1:14">
      <c r="A38" s="113" t="s">
        <v>49</v>
      </c>
      <c r="B38" s="113">
        <v>135.92305882502399</v>
      </c>
      <c r="C38" s="113">
        <v>152.16899657034025</v>
      </c>
      <c r="D38" s="113">
        <v>131.63015146261435</v>
      </c>
      <c r="E38" s="113">
        <v>145.889767705813</v>
      </c>
      <c r="F38" s="113">
        <v>54.675045337830539</v>
      </c>
      <c r="G38" s="113">
        <v>77.097868457196995</v>
      </c>
      <c r="H38" s="113">
        <v>111.25210450731825</v>
      </c>
      <c r="I38" s="113">
        <v>78.941561492244531</v>
      </c>
      <c r="J38" s="113">
        <v>98.777330587272843</v>
      </c>
      <c r="K38" s="113">
        <v>142.21592729635</v>
      </c>
      <c r="L38" s="113">
        <v>113.64824440564199</v>
      </c>
      <c r="M38" s="113">
        <v>159.83910310257497</v>
      </c>
      <c r="N38" s="111">
        <f t="shared" si="4"/>
        <v>1402.0591597502214</v>
      </c>
    </row>
    <row r="39" spans="1:14" ht="15.75">
      <c r="A39" s="125" t="s">
        <v>50</v>
      </c>
      <c r="B39" s="112">
        <f t="shared" ref="B39:N39" si="5">SUM(B27:B38)</f>
        <v>2167.4095718624685</v>
      </c>
      <c r="C39" s="112">
        <f t="shared" si="5"/>
        <v>3328.7608547736722</v>
      </c>
      <c r="D39" s="112">
        <f t="shared" si="5"/>
        <v>3388.0751167753056</v>
      </c>
      <c r="E39" s="112">
        <f t="shared" si="5"/>
        <v>2924.9380129682313</v>
      </c>
      <c r="F39" s="112">
        <f t="shared" si="5"/>
        <v>2906.8651120652157</v>
      </c>
      <c r="G39" s="112">
        <f t="shared" si="5"/>
        <v>3175.1166274079055</v>
      </c>
      <c r="H39" s="112">
        <f t="shared" si="5"/>
        <v>3843.0588433479261</v>
      </c>
      <c r="I39" s="112">
        <f t="shared" si="5"/>
        <v>3734.431473875456</v>
      </c>
      <c r="J39" s="112">
        <f t="shared" si="5"/>
        <v>4082.6939160755851</v>
      </c>
      <c r="K39" s="112">
        <f t="shared" si="5"/>
        <v>3846.9001724620584</v>
      </c>
      <c r="L39" s="112">
        <f t="shared" si="5"/>
        <v>4086.4299248748039</v>
      </c>
      <c r="M39" s="112">
        <f t="shared" si="5"/>
        <v>6953.3900956427924</v>
      </c>
      <c r="N39" s="112">
        <f t="shared" si="5"/>
        <v>44438.069722131419</v>
      </c>
    </row>
    <row r="40" spans="1:14" ht="15.75">
      <c r="A40" s="121" t="s">
        <v>51</v>
      </c>
      <c r="B40" s="112">
        <f t="shared" ref="B40:N40" si="6">+B25-B39</f>
        <v>7856.4847130932922</v>
      </c>
      <c r="C40" s="112">
        <f t="shared" si="6"/>
        <v>6194.1138780194924</v>
      </c>
      <c r="D40" s="112">
        <f t="shared" si="6"/>
        <v>6334.3143989209184</v>
      </c>
      <c r="E40" s="112">
        <f t="shared" si="6"/>
        <v>6841.6649440729352</v>
      </c>
      <c r="F40" s="112">
        <f t="shared" si="6"/>
        <v>8017.571105919691</v>
      </c>
      <c r="G40" s="112">
        <f t="shared" si="6"/>
        <v>8051.1471915643651</v>
      </c>
      <c r="H40" s="112">
        <f t="shared" si="6"/>
        <v>8381.9199531617433</v>
      </c>
      <c r="I40" s="112">
        <f t="shared" si="6"/>
        <v>9001.3831910417703</v>
      </c>
      <c r="J40" s="112">
        <f t="shared" si="6"/>
        <v>9282.2572998609157</v>
      </c>
      <c r="K40" s="112">
        <f t="shared" si="6"/>
        <v>9749.8895131989775</v>
      </c>
      <c r="L40" s="112">
        <f t="shared" si="6"/>
        <v>9513.352478047047</v>
      </c>
      <c r="M40" s="112">
        <f t="shared" si="6"/>
        <v>10668.567766091095</v>
      </c>
      <c r="N40" s="112">
        <f t="shared" si="6"/>
        <v>99892.666432992235</v>
      </c>
    </row>
    <row r="41" spans="1:14">
      <c r="A41" s="149" t="s">
        <v>82</v>
      </c>
      <c r="B41" s="14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14">
      <c r="A42" s="139" t="s">
        <v>54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 t="s">
        <v>55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>
      <c r="A44" s="141" t="s">
        <v>56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>
      <c r="A45" s="141" t="s">
        <v>58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3"/>
    </row>
    <row r="46" spans="1:14">
      <c r="A46" s="141" t="s">
        <v>59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3"/>
    </row>
    <row r="47" spans="1:14">
      <c r="A47" s="141" t="s">
        <v>60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03"/>
    </row>
    <row r="48" spans="1:14">
      <c r="A48" s="141" t="s">
        <v>61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3"/>
    </row>
    <row r="49" spans="1:14">
      <c r="A49" s="141" t="s">
        <v>62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03"/>
    </row>
    <row r="50" spans="1:14">
      <c r="A50" s="142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3"/>
    </row>
    <row r="51" spans="1:14">
      <c r="A51" s="142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</row>
  </sheetData>
  <mergeCells count="2">
    <mergeCell ref="A7:N7"/>
    <mergeCell ref="A8:N8"/>
  </mergeCells>
  <pageMargins left="0.7" right="0.7" top="0.75" bottom="0.75" header="0.3" footer="0.3"/>
  <pageSetup paperSize="9"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N51"/>
  <sheetViews>
    <sheetView zoomScale="70" zoomScaleNormal="70" workbookViewId="0">
      <selection activeCell="L31" sqref="L31"/>
    </sheetView>
  </sheetViews>
  <sheetFormatPr defaultRowHeight="15"/>
  <cols>
    <col min="1" max="1" width="30.85546875" customWidth="1"/>
    <col min="2" max="14" width="17.5703125" customWidth="1"/>
  </cols>
  <sheetData>
    <row r="2" spans="1:14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5"/>
      <c r="B3" s="103"/>
      <c r="C3" s="103"/>
      <c r="D3" s="103"/>
      <c r="E3" s="39" t="s">
        <v>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>
      <c r="A4" s="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75">
      <c r="A5" s="104" t="s">
        <v>25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.75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8.75">
      <c r="A9" s="107" t="s">
        <v>4</v>
      </c>
      <c r="B9" s="108" t="s">
        <v>64</v>
      </c>
      <c r="C9" s="108" t="s">
        <v>65</v>
      </c>
      <c r="D9" s="108" t="s">
        <v>66</v>
      </c>
      <c r="E9" s="108" t="s">
        <v>67</v>
      </c>
      <c r="F9" s="108" t="s">
        <v>68</v>
      </c>
      <c r="G9" s="108" t="s">
        <v>69</v>
      </c>
      <c r="H9" s="108" t="s">
        <v>70</v>
      </c>
      <c r="I9" s="108" t="s">
        <v>71</v>
      </c>
      <c r="J9" s="108" t="s">
        <v>72</v>
      </c>
      <c r="K9" s="108" t="s">
        <v>73</v>
      </c>
      <c r="L9" s="108" t="s">
        <v>74</v>
      </c>
      <c r="M9" s="108" t="s">
        <v>75</v>
      </c>
      <c r="N9" s="108" t="s">
        <v>76</v>
      </c>
    </row>
    <row r="10" spans="1:14" ht="15.75">
      <c r="A10" s="116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5.75">
      <c r="A11" s="117" t="s">
        <v>77</v>
      </c>
      <c r="B11" s="110">
        <v>3048.5803908675944</v>
      </c>
      <c r="C11" s="110">
        <v>2261.5980139157032</v>
      </c>
      <c r="D11" s="110">
        <v>3228.2711816538404</v>
      </c>
      <c r="E11" s="110">
        <v>3793.6136425670011</v>
      </c>
      <c r="F11" s="110">
        <v>5461.5663879530821</v>
      </c>
      <c r="G11" s="110">
        <v>4655.144801686256</v>
      </c>
      <c r="H11" s="110">
        <v>4494.1474518597388</v>
      </c>
      <c r="I11" s="110">
        <v>5533.6592786892888</v>
      </c>
      <c r="J11" s="110">
        <v>7097.1795033934495</v>
      </c>
      <c r="K11" s="110">
        <v>7660.1083182071889</v>
      </c>
      <c r="L11" s="110">
        <v>6582.968612823589</v>
      </c>
      <c r="M11" s="110">
        <v>8431.2093627850154</v>
      </c>
      <c r="N11" s="111">
        <f>SUM(B11:M11)</f>
        <v>62248.046946401751</v>
      </c>
    </row>
    <row r="12" spans="1:14" ht="15.75">
      <c r="A12" s="117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>
      <c r="A13" s="113" t="s">
        <v>31</v>
      </c>
      <c r="B13" s="110">
        <v>396.92983667143557</v>
      </c>
      <c r="C13" s="110">
        <v>537.73389378214529</v>
      </c>
      <c r="D13" s="110">
        <v>432.3058677373557</v>
      </c>
      <c r="E13" s="110">
        <v>340.5257877322224</v>
      </c>
      <c r="F13" s="110">
        <v>454.35501851991341</v>
      </c>
      <c r="G13" s="110">
        <v>619.42017185007398</v>
      </c>
      <c r="H13" s="110">
        <v>567.20600540580187</v>
      </c>
      <c r="I13" s="110">
        <v>641.11774944493789</v>
      </c>
      <c r="J13" s="110">
        <v>712.82088078104607</v>
      </c>
      <c r="K13" s="110">
        <v>761.24206949780068</v>
      </c>
      <c r="L13" s="110">
        <v>931.44163259394804</v>
      </c>
      <c r="M13" s="110">
        <v>846.905578812003</v>
      </c>
      <c r="N13" s="111">
        <f>SUM(B13:M13)</f>
        <v>7242.0044928286843</v>
      </c>
    </row>
    <row r="14" spans="1:14">
      <c r="A14" s="118" t="s">
        <v>32</v>
      </c>
      <c r="B14" s="110">
        <v>5.2905602959212449E-2</v>
      </c>
      <c r="C14" s="110">
        <v>0</v>
      </c>
      <c r="D14" s="110">
        <v>13.593455958459998</v>
      </c>
      <c r="E14" s="110">
        <v>15.464533645711999</v>
      </c>
      <c r="F14" s="110">
        <v>14.813328533740536</v>
      </c>
      <c r="G14" s="110">
        <v>31.32780081971395</v>
      </c>
      <c r="H14" s="110">
        <v>54.099661401008319</v>
      </c>
      <c r="I14" s="110">
        <v>64.289897371392371</v>
      </c>
      <c r="J14" s="110">
        <v>275.4680481434637</v>
      </c>
      <c r="K14" s="110">
        <v>70.436149736176105</v>
      </c>
      <c r="L14" s="110">
        <v>49.218529064456916</v>
      </c>
      <c r="M14" s="110">
        <v>85.296903103728511</v>
      </c>
      <c r="N14" s="111">
        <f t="shared" ref="N14:N23" si="0">SUM(B14:M14)</f>
        <v>674.06121338081164</v>
      </c>
    </row>
    <row r="15" spans="1:14">
      <c r="A15" s="113" t="s">
        <v>33</v>
      </c>
      <c r="B15" s="110">
        <v>8.2945266112017642</v>
      </c>
      <c r="C15" s="110">
        <v>11.435206696961174</v>
      </c>
      <c r="D15" s="110">
        <v>61.330625042747137</v>
      </c>
      <c r="E15" s="110">
        <v>64.984081279623624</v>
      </c>
      <c r="F15" s="110">
        <v>56.531124471983638</v>
      </c>
      <c r="G15" s="110">
        <v>39.130215550266257</v>
      </c>
      <c r="H15" s="110">
        <v>64.364264199591332</v>
      </c>
      <c r="I15" s="110">
        <v>72.763811597444345</v>
      </c>
      <c r="J15" s="110">
        <v>37.057176140316543</v>
      </c>
      <c r="K15" s="110">
        <v>23.287995086815105</v>
      </c>
      <c r="L15" s="110">
        <v>58.528311820936963</v>
      </c>
      <c r="M15" s="110">
        <v>20.524891788748338</v>
      </c>
      <c r="N15" s="111">
        <f t="shared" si="0"/>
        <v>518.23223028663631</v>
      </c>
    </row>
    <row r="16" spans="1:14">
      <c r="A16" s="113" t="s">
        <v>34</v>
      </c>
      <c r="B16" s="110">
        <v>3.3305568854813638E-4</v>
      </c>
      <c r="C16" s="110">
        <v>1.3222327811694175E-4</v>
      </c>
      <c r="D16" s="110">
        <v>0</v>
      </c>
      <c r="E16" s="110">
        <v>3.6415204537999346E-4</v>
      </c>
      <c r="F16" s="110">
        <v>0</v>
      </c>
      <c r="G16" s="110">
        <v>0</v>
      </c>
      <c r="H16" s="110">
        <v>4.8435774951979425E-5</v>
      </c>
      <c r="I16" s="110">
        <v>0</v>
      </c>
      <c r="J16" s="110">
        <v>0</v>
      </c>
      <c r="K16" s="110">
        <v>0</v>
      </c>
      <c r="L16" s="110">
        <v>2.845244067540357E-4</v>
      </c>
      <c r="M16" s="110">
        <v>0</v>
      </c>
      <c r="N16" s="111">
        <f t="shared" si="0"/>
        <v>1.1623911937510868E-3</v>
      </c>
    </row>
    <row r="17" spans="1:14">
      <c r="A17" s="118" t="s">
        <v>35</v>
      </c>
      <c r="B17" s="110">
        <v>0</v>
      </c>
      <c r="C17" s="110">
        <v>0</v>
      </c>
      <c r="D17" s="110">
        <v>3.4403936255064259E-4</v>
      </c>
      <c r="E17" s="110">
        <v>1.250143212602709</v>
      </c>
      <c r="F17" s="110">
        <v>0</v>
      </c>
      <c r="G17" s="110">
        <v>8.4708655352284987E-2</v>
      </c>
      <c r="H17" s="110">
        <v>0.28469311076654585</v>
      </c>
      <c r="I17" s="110">
        <v>2.4727229122147999E-3</v>
      </c>
      <c r="J17" s="110">
        <v>3.4912682624576048E-3</v>
      </c>
      <c r="K17" s="110">
        <v>0</v>
      </c>
      <c r="L17" s="110">
        <v>0</v>
      </c>
      <c r="M17" s="110">
        <v>2.5319811849523581E-4</v>
      </c>
      <c r="N17" s="111">
        <f t="shared" si="0"/>
        <v>1.6261062073772581</v>
      </c>
    </row>
    <row r="18" spans="1:14">
      <c r="A18" s="113" t="s">
        <v>36</v>
      </c>
      <c r="B18" s="110">
        <v>11.071805236578143</v>
      </c>
      <c r="C18" s="110">
        <v>9.9007480903989755</v>
      </c>
      <c r="D18" s="110">
        <v>26.53467235513677</v>
      </c>
      <c r="E18" s="110">
        <v>52.766336745505747</v>
      </c>
      <c r="F18" s="110">
        <v>1.5718982776653601</v>
      </c>
      <c r="G18" s="110">
        <v>1.0331744774549307</v>
      </c>
      <c r="H18" s="110">
        <v>4.8199850254771093</v>
      </c>
      <c r="I18" s="110">
        <v>1.2502939107893043</v>
      </c>
      <c r="J18" s="110">
        <v>108.83128756423913</v>
      </c>
      <c r="K18" s="110">
        <v>33.246289757812718</v>
      </c>
      <c r="L18" s="110">
        <v>9.2414415069443976</v>
      </c>
      <c r="M18" s="110">
        <v>5.0311724648591616</v>
      </c>
      <c r="N18" s="111">
        <f t="shared" si="0"/>
        <v>265.29910541286171</v>
      </c>
    </row>
    <row r="19" spans="1:14">
      <c r="A19" s="113" t="s">
        <v>37</v>
      </c>
      <c r="B19" s="110">
        <v>96.452043181415732</v>
      </c>
      <c r="C19" s="110">
        <v>53.888561417606937</v>
      </c>
      <c r="D19" s="110">
        <v>58.586215461369022</v>
      </c>
      <c r="E19" s="110">
        <v>99.622215133217495</v>
      </c>
      <c r="F19" s="110">
        <v>118.65493132720553</v>
      </c>
      <c r="G19" s="110">
        <v>125.60932824090894</v>
      </c>
      <c r="H19" s="110">
        <v>153.52286046787262</v>
      </c>
      <c r="I19" s="110">
        <v>184.57908134981179</v>
      </c>
      <c r="J19" s="110">
        <v>182.60227119475155</v>
      </c>
      <c r="K19" s="110">
        <v>198.61653448519698</v>
      </c>
      <c r="L19" s="110">
        <v>190.35498974907526</v>
      </c>
      <c r="M19" s="110">
        <v>184.87708437708523</v>
      </c>
      <c r="N19" s="111">
        <f t="shared" si="0"/>
        <v>1647.3661163855172</v>
      </c>
    </row>
    <row r="20" spans="1:14">
      <c r="A20" s="113" t="s">
        <v>38</v>
      </c>
      <c r="B20" s="110">
        <v>72.927033711239588</v>
      </c>
      <c r="C20" s="110">
        <v>84.735164839736882</v>
      </c>
      <c r="D20" s="110">
        <v>127.3564418738809</v>
      </c>
      <c r="E20" s="110">
        <v>327.7042411352304</v>
      </c>
      <c r="F20" s="110">
        <v>134.89623631802516</v>
      </c>
      <c r="G20" s="110">
        <v>67.111731134861728</v>
      </c>
      <c r="H20" s="110">
        <v>44.698757252585025</v>
      </c>
      <c r="I20" s="110">
        <v>66.826340535438817</v>
      </c>
      <c r="J20" s="110">
        <v>154.9521999451442</v>
      </c>
      <c r="K20" s="110">
        <v>129.75766909875279</v>
      </c>
      <c r="L20" s="110">
        <v>289.37184201668157</v>
      </c>
      <c r="M20" s="110">
        <v>435.48832869701505</v>
      </c>
      <c r="N20" s="111">
        <f t="shared" si="0"/>
        <v>1935.8259865585921</v>
      </c>
    </row>
    <row r="21" spans="1:14">
      <c r="A21" s="113" t="s">
        <v>39</v>
      </c>
      <c r="B21" s="110">
        <v>25.168314140864283</v>
      </c>
      <c r="C21" s="110">
        <v>23.905381225721946</v>
      </c>
      <c r="D21" s="110">
        <v>36.309158725840788</v>
      </c>
      <c r="E21" s="110">
        <v>38.708083671363084</v>
      </c>
      <c r="F21" s="110">
        <v>20.735211840062995</v>
      </c>
      <c r="G21" s="110">
        <v>26.657454046381616</v>
      </c>
      <c r="H21" s="110">
        <v>26.799021265183828</v>
      </c>
      <c r="I21" s="110">
        <v>39.572515366519447</v>
      </c>
      <c r="J21" s="110">
        <v>63.183492572723715</v>
      </c>
      <c r="K21" s="110">
        <v>91.768255039707626</v>
      </c>
      <c r="L21" s="110">
        <v>95.880547735505957</v>
      </c>
      <c r="M21" s="110">
        <v>97.714304572103956</v>
      </c>
      <c r="N21" s="111">
        <f>SUM(B21:M21)</f>
        <v>586.40174020197924</v>
      </c>
    </row>
    <row r="22" spans="1:14">
      <c r="A22" s="113" t="s">
        <v>78</v>
      </c>
      <c r="B22" s="110">
        <v>50.728230978599484</v>
      </c>
      <c r="C22" s="110">
        <v>150.46381589190577</v>
      </c>
      <c r="D22" s="110">
        <v>66.174392315534249</v>
      </c>
      <c r="E22" s="110">
        <v>84.099916645998178</v>
      </c>
      <c r="F22" s="110">
        <v>79.357537494023859</v>
      </c>
      <c r="G22" s="110">
        <v>65.690255519401433</v>
      </c>
      <c r="H22" s="110">
        <v>70.757313162197221</v>
      </c>
      <c r="I22" s="110">
        <v>66.771352806124511</v>
      </c>
      <c r="J22" s="110">
        <v>68.059169425058698</v>
      </c>
      <c r="K22" s="110">
        <v>42.035826446394033</v>
      </c>
      <c r="L22" s="110">
        <v>20.652212077271447</v>
      </c>
      <c r="M22" s="110">
        <v>96.660837156971567</v>
      </c>
      <c r="N22" s="111">
        <f>SUM(B22:M22)</f>
        <v>861.45085991948031</v>
      </c>
    </row>
    <row r="23" spans="1:14">
      <c r="A23" s="113" t="s">
        <v>79</v>
      </c>
      <c r="B23" s="110">
        <v>82.47442145697697</v>
      </c>
      <c r="C23" s="110">
        <v>63.292468951977732</v>
      </c>
      <c r="D23" s="110">
        <v>100.70935455765296</v>
      </c>
      <c r="E23" s="110">
        <v>116.33623214143438</v>
      </c>
      <c r="F23" s="110">
        <v>63.744719358186174</v>
      </c>
      <c r="G23" s="110">
        <v>50.185459827588858</v>
      </c>
      <c r="H23" s="110">
        <v>71.171239063424423</v>
      </c>
      <c r="I23" s="110">
        <v>52.290052161283171</v>
      </c>
      <c r="J23" s="110">
        <v>67.139665922649598</v>
      </c>
      <c r="K23" s="110">
        <v>112.87977682772298</v>
      </c>
      <c r="L23" s="110">
        <v>127.9920042321165</v>
      </c>
      <c r="M23" s="110">
        <v>129.75041437372835</v>
      </c>
      <c r="N23" s="111">
        <f t="shared" si="0"/>
        <v>1037.9658088747419</v>
      </c>
    </row>
    <row r="24" spans="1:14" ht="15.75">
      <c r="A24" s="135" t="s">
        <v>41</v>
      </c>
      <c r="B24" s="112">
        <f t="shared" ref="B24:M24" si="1">SUM(B13:B23)</f>
        <v>744.09945064695933</v>
      </c>
      <c r="C24" s="112">
        <f t="shared" si="1"/>
        <v>935.3553731197328</v>
      </c>
      <c r="D24" s="112">
        <f t="shared" si="1"/>
        <v>922.90052806734013</v>
      </c>
      <c r="E24" s="112">
        <f t="shared" si="1"/>
        <v>1141.4619354949555</v>
      </c>
      <c r="F24" s="112">
        <f t="shared" si="1"/>
        <v>944.66000614080679</v>
      </c>
      <c r="G24" s="112">
        <f t="shared" si="1"/>
        <v>1026.2503001220041</v>
      </c>
      <c r="H24" s="112">
        <f t="shared" si="1"/>
        <v>1057.7238487896832</v>
      </c>
      <c r="I24" s="112">
        <f t="shared" si="1"/>
        <v>1189.4635672666539</v>
      </c>
      <c r="J24" s="112">
        <f t="shared" si="1"/>
        <v>1670.1176829576557</v>
      </c>
      <c r="K24" s="112">
        <f t="shared" si="1"/>
        <v>1463.270565976379</v>
      </c>
      <c r="L24" s="112">
        <f t="shared" si="1"/>
        <v>1772.6817953213435</v>
      </c>
      <c r="M24" s="112">
        <f t="shared" si="1"/>
        <v>1902.2497685443616</v>
      </c>
      <c r="N24" s="112">
        <f>SUM(N13:N23)</f>
        <v>14770.234822447876</v>
      </c>
    </row>
    <row r="25" spans="1:14" ht="15.75">
      <c r="A25" s="121" t="s">
        <v>80</v>
      </c>
      <c r="B25" s="112">
        <f t="shared" ref="B25:G25" si="2">+B24+B11</f>
        <v>3792.6798415145536</v>
      </c>
      <c r="C25" s="112">
        <f t="shared" si="2"/>
        <v>3196.9533870354362</v>
      </c>
      <c r="D25" s="112">
        <f t="shared" si="2"/>
        <v>4151.1717097211804</v>
      </c>
      <c r="E25" s="112">
        <f t="shared" si="2"/>
        <v>4935.0755780619565</v>
      </c>
      <c r="F25" s="112">
        <f t="shared" si="2"/>
        <v>6406.2263940938892</v>
      </c>
      <c r="G25" s="112">
        <f t="shared" si="2"/>
        <v>5681.3951018082598</v>
      </c>
      <c r="H25" s="112">
        <f t="shared" ref="H25:N25" si="3">+H11+H24</f>
        <v>5551.8713006494218</v>
      </c>
      <c r="I25" s="112">
        <f t="shared" si="3"/>
        <v>6723.1228459559425</v>
      </c>
      <c r="J25" s="112">
        <f t="shared" si="3"/>
        <v>8767.2971863511048</v>
      </c>
      <c r="K25" s="112">
        <f t="shared" si="3"/>
        <v>9123.3788841835685</v>
      </c>
      <c r="L25" s="112">
        <f t="shared" si="3"/>
        <v>8355.650408144933</v>
      </c>
      <c r="M25" s="112">
        <f t="shared" si="3"/>
        <v>10333.459131329377</v>
      </c>
      <c r="N25" s="112">
        <f t="shared" si="3"/>
        <v>77018.281768849629</v>
      </c>
    </row>
    <row r="26" spans="1:14" ht="15.75">
      <c r="A26" s="122" t="s">
        <v>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>
      <c r="A27" s="136" t="s">
        <v>31</v>
      </c>
      <c r="B27" s="110">
        <v>20.253664885993484</v>
      </c>
      <c r="C27" s="110">
        <v>12.065840894736841</v>
      </c>
      <c r="D27" s="110">
        <v>13.977281380311426</v>
      </c>
      <c r="E27" s="110">
        <v>13.671936185336316</v>
      </c>
      <c r="F27" s="110">
        <v>15.201526901128071</v>
      </c>
      <c r="G27" s="110">
        <v>17.398732289009498</v>
      </c>
      <c r="H27" s="110">
        <v>16.854092455902308</v>
      </c>
      <c r="I27" s="110">
        <v>19.212306824252135</v>
      </c>
      <c r="J27" s="110">
        <v>23.044732064777328</v>
      </c>
      <c r="K27" s="110">
        <v>26.643557208922743</v>
      </c>
      <c r="L27" s="110">
        <v>28.258180499113596</v>
      </c>
      <c r="M27" s="110">
        <v>34.364898019134891</v>
      </c>
      <c r="N27" s="111">
        <f>SUM(B27:M27)</f>
        <v>240.94674960861863</v>
      </c>
    </row>
    <row r="28" spans="1:14">
      <c r="A28" s="137" t="s">
        <v>44</v>
      </c>
      <c r="B28" s="110">
        <v>180.89277340190267</v>
      </c>
      <c r="C28" s="110">
        <v>290.20569581261532</v>
      </c>
      <c r="D28" s="110">
        <v>375.5719626468711</v>
      </c>
      <c r="E28" s="110">
        <v>402.91304151205935</v>
      </c>
      <c r="F28" s="110">
        <v>376.5625157357058</v>
      </c>
      <c r="G28" s="110">
        <v>403.09431031993438</v>
      </c>
      <c r="H28" s="110">
        <v>312.54714951258472</v>
      </c>
      <c r="I28" s="110">
        <v>374.54596343121386</v>
      </c>
      <c r="J28" s="110">
        <v>438.04032731448808</v>
      </c>
      <c r="K28" s="110">
        <v>468.16108071517402</v>
      </c>
      <c r="L28" s="110">
        <v>541.0514995280389</v>
      </c>
      <c r="M28" s="110">
        <v>812.9687666574448</v>
      </c>
      <c r="N28" s="111">
        <f t="shared" ref="N28:N38" si="4">SUM(B28:M28)</f>
        <v>4976.5550865880332</v>
      </c>
    </row>
    <row r="29" spans="1:14">
      <c r="A29" s="136" t="s">
        <v>45</v>
      </c>
      <c r="B29" s="110">
        <v>86.139535036482457</v>
      </c>
      <c r="C29" s="110">
        <v>103.26961339664295</v>
      </c>
      <c r="D29" s="110">
        <v>154.028741986933</v>
      </c>
      <c r="E29" s="110">
        <v>119.274091829208</v>
      </c>
      <c r="F29" s="110">
        <v>218.19890621505414</v>
      </c>
      <c r="G29" s="110">
        <v>236.63875286069302</v>
      </c>
      <c r="H29" s="110">
        <v>108.93612988912199</v>
      </c>
      <c r="I29" s="110">
        <v>163.659942591929</v>
      </c>
      <c r="J29" s="110">
        <v>254.38955737218402</v>
      </c>
      <c r="K29" s="110">
        <v>302.33788667307198</v>
      </c>
      <c r="L29" s="110">
        <v>312.23551296203198</v>
      </c>
      <c r="M29" s="110">
        <v>471.00006832088496</v>
      </c>
      <c r="N29" s="111">
        <f t="shared" si="4"/>
        <v>2530.1087391342376</v>
      </c>
    </row>
    <row r="30" spans="1:14">
      <c r="A30" s="136" t="s">
        <v>46</v>
      </c>
      <c r="B30" s="110">
        <v>82.655413309790163</v>
      </c>
      <c r="C30" s="110">
        <v>57.739513155726641</v>
      </c>
      <c r="D30" s="110">
        <v>79.735112012932973</v>
      </c>
      <c r="E30" s="110">
        <v>76.931374204619061</v>
      </c>
      <c r="F30" s="110">
        <v>49.751313395840597</v>
      </c>
      <c r="G30" s="110">
        <v>87.431201416024436</v>
      </c>
      <c r="H30" s="110">
        <v>57.960675055875164</v>
      </c>
      <c r="I30" s="110">
        <v>97.134355217414523</v>
      </c>
      <c r="J30" s="110">
        <v>130.15671488380565</v>
      </c>
      <c r="K30" s="110">
        <v>135.24579735006526</v>
      </c>
      <c r="L30" s="110">
        <v>217.45803727435293</v>
      </c>
      <c r="M30" s="110">
        <v>214.84062705115349</v>
      </c>
      <c r="N30" s="111">
        <f t="shared" si="4"/>
        <v>1287.040134327601</v>
      </c>
    </row>
    <row r="31" spans="1:14">
      <c r="A31" s="118" t="s">
        <v>35</v>
      </c>
      <c r="B31" s="110">
        <v>1.2397159609120521E-2</v>
      </c>
      <c r="C31" s="110">
        <v>1.0202013157894737E-2</v>
      </c>
      <c r="D31" s="110">
        <v>0.20364534177883345</v>
      </c>
      <c r="E31" s="110">
        <v>0.58159111491378168</v>
      </c>
      <c r="F31" s="110">
        <v>0.29022406104844062</v>
      </c>
      <c r="G31" s="110">
        <v>0.26813430122116688</v>
      </c>
      <c r="H31" s="110">
        <v>0.85350694708276797</v>
      </c>
      <c r="I31" s="110">
        <v>0.73903956997863252</v>
      </c>
      <c r="J31" s="110">
        <v>0.9030906072874495</v>
      </c>
      <c r="K31" s="110">
        <v>0.92052532644178453</v>
      </c>
      <c r="L31" s="110">
        <v>0.74087181235510713</v>
      </c>
      <c r="M31" s="110">
        <v>0.99752700444684006</v>
      </c>
      <c r="N31" s="111">
        <f>SUM(B31:M31)</f>
        <v>6.5207552593218194</v>
      </c>
    </row>
    <row r="32" spans="1:14">
      <c r="A32" s="113" t="s">
        <v>36</v>
      </c>
      <c r="B32" s="110">
        <v>712.81266893700422</v>
      </c>
      <c r="C32" s="110">
        <v>637.09433882727728</v>
      </c>
      <c r="D32" s="110">
        <v>692.9053806377907</v>
      </c>
      <c r="E32" s="110">
        <v>777.06370224677721</v>
      </c>
      <c r="F32" s="110">
        <v>1063.2882037675595</v>
      </c>
      <c r="G32" s="110">
        <v>934.84400215072594</v>
      </c>
      <c r="H32" s="110">
        <v>775.24097829266418</v>
      </c>
      <c r="I32" s="110">
        <v>782.11617533581727</v>
      </c>
      <c r="J32" s="110">
        <v>1073.7101807826621</v>
      </c>
      <c r="K32" s="110">
        <v>1033.3593468514966</v>
      </c>
      <c r="L32" s="110">
        <v>1060.992194526003</v>
      </c>
      <c r="M32" s="110">
        <v>1588.862013382575</v>
      </c>
      <c r="N32" s="111">
        <f t="shared" si="4"/>
        <v>11132.289185738353</v>
      </c>
    </row>
    <row r="33" spans="1:14">
      <c r="A33" s="113" t="s">
        <v>47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1">
        <f t="shared" si="4"/>
        <v>0</v>
      </c>
    </row>
    <row r="34" spans="1:14">
      <c r="A34" s="113" t="s">
        <v>48</v>
      </c>
      <c r="B34" s="110">
        <v>0</v>
      </c>
      <c r="C34" s="110">
        <v>1.2769109436842105</v>
      </c>
      <c r="D34" s="110">
        <v>1.8159472070390614</v>
      </c>
      <c r="E34" s="110">
        <v>2.0335382387784655</v>
      </c>
      <c r="F34" s="110">
        <v>0.84522353580649534</v>
      </c>
      <c r="G34" s="110">
        <v>0.97843886462882079</v>
      </c>
      <c r="H34" s="110">
        <v>0.89731480232087435</v>
      </c>
      <c r="I34" s="110">
        <v>0.83649674620390457</v>
      </c>
      <c r="J34" s="110">
        <v>0.71175830157866082</v>
      </c>
      <c r="K34" s="110">
        <v>0.71644249245127645</v>
      </c>
      <c r="L34" s="110">
        <v>1</v>
      </c>
      <c r="M34" s="110">
        <v>1.3616850013415616</v>
      </c>
      <c r="N34" s="111">
        <f t="shared" si="4"/>
        <v>12.47375613383333</v>
      </c>
    </row>
    <row r="35" spans="1:14">
      <c r="A35" s="113" t="s">
        <v>38</v>
      </c>
      <c r="B35" s="110">
        <v>20.401307148854649</v>
      </c>
      <c r="C35" s="110">
        <v>38.419163408834002</v>
      </c>
      <c r="D35" s="110">
        <v>34.481930977861509</v>
      </c>
      <c r="E35" s="110">
        <v>12.3135195438535</v>
      </c>
      <c r="F35" s="110">
        <v>0</v>
      </c>
      <c r="G35" s="110">
        <v>4.4837413202616592</v>
      </c>
      <c r="H35" s="110">
        <v>19.27630249593172</v>
      </c>
      <c r="I35" s="110">
        <v>6.9446553553631238</v>
      </c>
      <c r="J35" s="110">
        <v>15.45201984639608</v>
      </c>
      <c r="K35" s="110">
        <v>39.306380937590333</v>
      </c>
      <c r="L35" s="110">
        <v>32.475649398123352</v>
      </c>
      <c r="M35" s="110">
        <v>89.576478538372314</v>
      </c>
      <c r="N35" s="111">
        <f t="shared" si="4"/>
        <v>313.1311489714422</v>
      </c>
    </row>
    <row r="36" spans="1:14">
      <c r="A36" s="113" t="s">
        <v>39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0.91388462063318765</v>
      </c>
      <c r="H36" s="110">
        <v>0.83462179193091346</v>
      </c>
      <c r="I36" s="110">
        <v>2.5843994034707156E-2</v>
      </c>
      <c r="J36" s="110">
        <v>1.0936523407729994</v>
      </c>
      <c r="K36" s="110">
        <v>4.4511583859456499E-2</v>
      </c>
      <c r="L36" s="110">
        <v>1.4294497282608697E-2</v>
      </c>
      <c r="M36" s="110">
        <v>0.26116381808425004</v>
      </c>
      <c r="N36" s="111">
        <f t="shared" si="4"/>
        <v>3.1879726465981229</v>
      </c>
    </row>
    <row r="37" spans="1:14">
      <c r="A37" s="113" t="s">
        <v>81</v>
      </c>
      <c r="B37" s="110">
        <v>3.6210019999999998</v>
      </c>
      <c r="C37" s="110">
        <v>10.823748181599999</v>
      </c>
      <c r="D37" s="110">
        <v>19.379198292241341</v>
      </c>
      <c r="E37" s="110">
        <v>3.0430550665327978</v>
      </c>
      <c r="F37" s="110">
        <v>0.4767408160810811</v>
      </c>
      <c r="G37" s="110">
        <v>0.38287586471956869</v>
      </c>
      <c r="H37" s="110">
        <v>4.5222533653846153E-2</v>
      </c>
      <c r="I37" s="110">
        <v>8.379681865214432E-2</v>
      </c>
      <c r="J37" s="110">
        <v>0.13563763753424657</v>
      </c>
      <c r="K37" s="110">
        <v>0.31179396403872756</v>
      </c>
      <c r="L37" s="110">
        <v>0.33292214771151174</v>
      </c>
      <c r="M37" s="110">
        <v>0.104339</v>
      </c>
      <c r="N37" s="111">
        <f t="shared" si="4"/>
        <v>38.740332322765276</v>
      </c>
    </row>
    <row r="38" spans="1:14">
      <c r="A38" s="113" t="s">
        <v>49</v>
      </c>
      <c r="B38" s="113">
        <v>73.183485733357102</v>
      </c>
      <c r="C38" s="113">
        <v>135.17350691659215</v>
      </c>
      <c r="D38" s="113">
        <v>65.135578486535522</v>
      </c>
      <c r="E38" s="113">
        <v>59.156350008973128</v>
      </c>
      <c r="F38" s="113">
        <v>69.110176694563705</v>
      </c>
      <c r="G38" s="113">
        <v>74.27553915071887</v>
      </c>
      <c r="H38" s="113">
        <v>51.319993352731721</v>
      </c>
      <c r="I38" s="113">
        <v>44.815272742495168</v>
      </c>
      <c r="J38" s="113">
        <v>40.520451824351412</v>
      </c>
      <c r="K38" s="113">
        <v>63.371372004906057</v>
      </c>
      <c r="L38" s="113">
        <v>45.529167696224874</v>
      </c>
      <c r="M38" s="113">
        <v>143.58998280678225</v>
      </c>
      <c r="N38" s="111">
        <f t="shared" si="4"/>
        <v>865.18087741823206</v>
      </c>
    </row>
    <row r="39" spans="1:14" ht="15.75">
      <c r="A39" s="125" t="s">
        <v>50</v>
      </c>
      <c r="B39" s="112">
        <f t="shared" ref="B39:N39" si="5">SUM(B27:B38)</f>
        <v>1179.9722476129939</v>
      </c>
      <c r="C39" s="112">
        <f t="shared" si="5"/>
        <v>1286.0785335508672</v>
      </c>
      <c r="D39" s="112">
        <f t="shared" si="5"/>
        <v>1437.2347789702956</v>
      </c>
      <c r="E39" s="112">
        <f t="shared" si="5"/>
        <v>1466.9821999510516</v>
      </c>
      <c r="F39" s="112">
        <f t="shared" si="5"/>
        <v>1793.7248311227879</v>
      </c>
      <c r="G39" s="112">
        <f t="shared" si="5"/>
        <v>1760.7096131585706</v>
      </c>
      <c r="H39" s="112">
        <f t="shared" si="5"/>
        <v>1344.7659871298001</v>
      </c>
      <c r="I39" s="112">
        <f t="shared" si="5"/>
        <v>1490.1138486273544</v>
      </c>
      <c r="J39" s="112">
        <f t="shared" si="5"/>
        <v>1978.1581229758378</v>
      </c>
      <c r="K39" s="112">
        <f t="shared" si="5"/>
        <v>2070.4186951080183</v>
      </c>
      <c r="L39" s="112">
        <f t="shared" si="5"/>
        <v>2240.0883303412379</v>
      </c>
      <c r="M39" s="112">
        <f t="shared" si="5"/>
        <v>3357.9275496002201</v>
      </c>
      <c r="N39" s="112">
        <f t="shared" si="5"/>
        <v>21406.174738149039</v>
      </c>
    </row>
    <row r="40" spans="1:14" ht="15.75">
      <c r="A40" s="121" t="s">
        <v>51</v>
      </c>
      <c r="B40" s="112">
        <f>+B25-B39</f>
        <v>2612.7075939015594</v>
      </c>
      <c r="C40" s="112">
        <f t="shared" ref="C40:N40" si="6">+C25-C39</f>
        <v>1910.874853484569</v>
      </c>
      <c r="D40" s="112">
        <f t="shared" si="6"/>
        <v>2713.936930750885</v>
      </c>
      <c r="E40" s="112">
        <f t="shared" si="6"/>
        <v>3468.0933781109052</v>
      </c>
      <c r="F40" s="112">
        <f t="shared" si="6"/>
        <v>4612.5015629711015</v>
      </c>
      <c r="G40" s="112">
        <f t="shared" si="6"/>
        <v>3920.6854886496894</v>
      </c>
      <c r="H40" s="112">
        <f t="shared" si="6"/>
        <v>4207.1053135196216</v>
      </c>
      <c r="I40" s="112">
        <f t="shared" si="6"/>
        <v>5233.0089973285885</v>
      </c>
      <c r="J40" s="112">
        <f t="shared" si="6"/>
        <v>6789.1390633752671</v>
      </c>
      <c r="K40" s="112">
        <f t="shared" si="6"/>
        <v>7052.9601890755503</v>
      </c>
      <c r="L40" s="112">
        <f t="shared" si="6"/>
        <v>6115.5620778036955</v>
      </c>
      <c r="M40" s="112">
        <f t="shared" si="6"/>
        <v>6975.5315817291566</v>
      </c>
      <c r="N40" s="112">
        <f t="shared" si="6"/>
        <v>55612.107030700587</v>
      </c>
    </row>
    <row r="41" spans="1:14">
      <c r="A41" s="161" t="s">
        <v>84</v>
      </c>
      <c r="B41" s="162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14">
      <c r="A42" s="139" t="s">
        <v>54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 t="s">
        <v>55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>
      <c r="A44" s="141" t="s">
        <v>56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>
      <c r="A45" s="141" t="s">
        <v>58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3"/>
    </row>
    <row r="46" spans="1:14">
      <c r="A46" s="141" t="s">
        <v>59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3"/>
    </row>
    <row r="47" spans="1:14">
      <c r="A47" s="141" t="s">
        <v>60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03"/>
    </row>
    <row r="48" spans="1:14">
      <c r="A48" s="141" t="s">
        <v>61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3"/>
    </row>
    <row r="49" spans="1:14">
      <c r="A49" s="141" t="s">
        <v>62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03"/>
    </row>
    <row r="50" spans="1:14">
      <c r="A50" s="142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3"/>
    </row>
    <row r="51" spans="1:14">
      <c r="A51" s="142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</row>
  </sheetData>
  <mergeCells count="3">
    <mergeCell ref="A7:N7"/>
    <mergeCell ref="A8:N8"/>
    <mergeCell ref="A41:B41"/>
  </mergeCells>
  <pageMargins left="0.7" right="0.7" top="0.75" bottom="0.75" header="0.3" footer="0.3"/>
  <pageSetup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2:N48"/>
  <sheetViews>
    <sheetView topLeftCell="A4" zoomScale="70" zoomScaleNormal="70" workbookViewId="0">
      <selection activeCell="B26" sqref="B26:M36"/>
    </sheetView>
  </sheetViews>
  <sheetFormatPr defaultRowHeight="15"/>
  <cols>
    <col min="1" max="1" width="30.85546875" customWidth="1"/>
    <col min="2" max="14" width="17.5703125" customWidth="1"/>
  </cols>
  <sheetData>
    <row r="2" spans="1:14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5"/>
      <c r="B3" s="103"/>
      <c r="C3" s="103"/>
      <c r="D3" s="103"/>
      <c r="E3" s="39" t="s">
        <v>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>
      <c r="A4" s="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75">
      <c r="A5" s="104" t="s">
        <v>24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.75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8.75">
      <c r="A9" s="107" t="s">
        <v>4</v>
      </c>
      <c r="B9" s="108" t="s">
        <v>64</v>
      </c>
      <c r="C9" s="108" t="s">
        <v>65</v>
      </c>
      <c r="D9" s="108" t="s">
        <v>66</v>
      </c>
      <c r="E9" s="108" t="s">
        <v>67</v>
      </c>
      <c r="F9" s="108" t="s">
        <v>68</v>
      </c>
      <c r="G9" s="108" t="s">
        <v>69</v>
      </c>
      <c r="H9" s="108" t="s">
        <v>70</v>
      </c>
      <c r="I9" s="108" t="s">
        <v>71</v>
      </c>
      <c r="J9" s="108" t="s">
        <v>72</v>
      </c>
      <c r="K9" s="108" t="s">
        <v>73</v>
      </c>
      <c r="L9" s="108" t="s">
        <v>74</v>
      </c>
      <c r="M9" s="108" t="s">
        <v>75</v>
      </c>
      <c r="N9" s="108" t="s">
        <v>76</v>
      </c>
    </row>
    <row r="10" spans="1:14" ht="15.75">
      <c r="A10" s="116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5.75">
      <c r="A11" s="117" t="s">
        <v>77</v>
      </c>
      <c r="B11" s="110">
        <v>9737.9823630795472</v>
      </c>
      <c r="C11" s="110">
        <v>9531.5512135954014</v>
      </c>
      <c r="D11" s="110">
        <v>7993.9698032265605</v>
      </c>
      <c r="E11" s="110">
        <v>9042.6313067920091</v>
      </c>
      <c r="F11" s="110">
        <v>8814.6655098403735</v>
      </c>
      <c r="G11" s="110">
        <v>7430.5961773675936</v>
      </c>
      <c r="H11" s="110">
        <v>8415.0934383234689</v>
      </c>
      <c r="I11" s="110">
        <v>8621.2914264770043</v>
      </c>
      <c r="J11" s="110">
        <v>8749.369336664382</v>
      </c>
      <c r="K11" s="110">
        <v>9526.6901530329123</v>
      </c>
      <c r="L11" s="110">
        <v>7721.1214540820838</v>
      </c>
      <c r="M11" s="110">
        <v>5791.2309755858123</v>
      </c>
      <c r="N11" s="111">
        <f>SUM(B11:M11)</f>
        <v>101376.19315806715</v>
      </c>
    </row>
    <row r="12" spans="1:14" ht="15.75">
      <c r="A12" s="117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>
      <c r="A13" s="113" t="s">
        <v>31</v>
      </c>
      <c r="B13" s="110">
        <v>687.96617555758189</v>
      </c>
      <c r="C13" s="110">
        <v>558.38280071641429</v>
      </c>
      <c r="D13" s="110">
        <v>444.65394652295481</v>
      </c>
      <c r="E13" s="110">
        <v>332.66931863273595</v>
      </c>
      <c r="F13" s="110">
        <v>459.97801771528964</v>
      </c>
      <c r="G13" s="110">
        <v>596.14258584151185</v>
      </c>
      <c r="H13" s="110">
        <v>629.24940909210511</v>
      </c>
      <c r="I13" s="110">
        <v>614.30599671621064</v>
      </c>
      <c r="J13" s="110">
        <v>582.1900863291778</v>
      </c>
      <c r="K13" s="110">
        <v>833.8316750901613</v>
      </c>
      <c r="L13" s="110">
        <v>743.3248461593796</v>
      </c>
      <c r="M13" s="110">
        <v>587.29135155555628</v>
      </c>
      <c r="N13" s="111">
        <f>SUM(B13:M13)</f>
        <v>7069.9862099290785</v>
      </c>
    </row>
    <row r="14" spans="1:14">
      <c r="A14" s="118" t="s">
        <v>32</v>
      </c>
      <c r="B14" s="110">
        <v>85.924548478079998</v>
      </c>
      <c r="C14" s="110">
        <v>83.784259539499999</v>
      </c>
      <c r="D14" s="110">
        <v>113.294833436915</v>
      </c>
      <c r="E14" s="110">
        <v>159.72667790656001</v>
      </c>
      <c r="F14" s="110">
        <v>105.94859067100001</v>
      </c>
      <c r="G14" s="110">
        <v>262.4455834465</v>
      </c>
      <c r="H14" s="110">
        <v>121.4145490999</v>
      </c>
      <c r="I14" s="110">
        <v>88.14962434856001</v>
      </c>
      <c r="J14" s="110">
        <v>148.49911461799999</v>
      </c>
      <c r="K14" s="110">
        <v>124.08970745786299</v>
      </c>
      <c r="L14" s="110">
        <v>34.38457511304</v>
      </c>
      <c r="M14" s="110">
        <v>29.140548539999998</v>
      </c>
      <c r="N14" s="111">
        <f t="shared" ref="N14:N22" si="0">SUM(B14:M14)</f>
        <v>1356.802612655918</v>
      </c>
    </row>
    <row r="15" spans="1:14">
      <c r="A15" s="113" t="s">
        <v>33</v>
      </c>
      <c r="B15" s="110">
        <v>74.742551643998539</v>
      </c>
      <c r="C15" s="110">
        <v>79.187014727687469</v>
      </c>
      <c r="D15" s="110">
        <v>38.940292376306843</v>
      </c>
      <c r="E15" s="110">
        <v>110.21071168378488</v>
      </c>
      <c r="F15" s="110">
        <v>108.52111825726405</v>
      </c>
      <c r="G15" s="110">
        <v>135.01612948456753</v>
      </c>
      <c r="H15" s="110">
        <v>66.232409767836486</v>
      </c>
      <c r="I15" s="110">
        <v>55.298180895436332</v>
      </c>
      <c r="J15" s="110">
        <v>80.530994844349777</v>
      </c>
      <c r="K15" s="110">
        <v>110.18988470968624</v>
      </c>
      <c r="L15" s="110">
        <v>37.407204913254688</v>
      </c>
      <c r="M15" s="110">
        <v>44.759341053154671</v>
      </c>
      <c r="N15" s="111">
        <f t="shared" si="0"/>
        <v>941.03583435732742</v>
      </c>
    </row>
    <row r="16" spans="1:14">
      <c r="A16" s="113" t="s">
        <v>34</v>
      </c>
      <c r="B16" s="110">
        <v>44.667113782370002</v>
      </c>
      <c r="C16" s="110">
        <v>0</v>
      </c>
      <c r="D16" s="110">
        <v>0</v>
      </c>
      <c r="E16" s="110">
        <v>0</v>
      </c>
      <c r="F16" s="110">
        <v>6.739180445722501E-4</v>
      </c>
      <c r="G16" s="110">
        <v>0</v>
      </c>
      <c r="H16" s="110">
        <v>0</v>
      </c>
      <c r="I16" s="110">
        <v>0</v>
      </c>
      <c r="J16" s="110">
        <v>3.4667590027700829E-5</v>
      </c>
      <c r="K16" s="110">
        <v>0</v>
      </c>
      <c r="L16" s="110">
        <v>0</v>
      </c>
      <c r="M16" s="110">
        <v>0</v>
      </c>
      <c r="N16" s="111">
        <f t="shared" si="0"/>
        <v>44.6678223680046</v>
      </c>
    </row>
    <row r="17" spans="1:14">
      <c r="A17" s="118" t="s">
        <v>35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0"/>
        <v>0</v>
      </c>
    </row>
    <row r="18" spans="1:14">
      <c r="A18" s="113" t="s">
        <v>36</v>
      </c>
      <c r="B18" s="110">
        <v>86.990783264010133</v>
      </c>
      <c r="C18" s="110">
        <v>117.92507070617032</v>
      </c>
      <c r="D18" s="110">
        <v>257.90742960788435</v>
      </c>
      <c r="E18" s="110">
        <v>67.582412260126802</v>
      </c>
      <c r="F18" s="110">
        <v>27.343703516320272</v>
      </c>
      <c r="G18" s="110">
        <v>83.351420469435311</v>
      </c>
      <c r="H18" s="110">
        <v>38.753276440543857</v>
      </c>
      <c r="I18" s="110">
        <v>7.0946708525829481</v>
      </c>
      <c r="J18" s="110">
        <v>320.1044473161221</v>
      </c>
      <c r="K18" s="110">
        <v>423.76149416983515</v>
      </c>
      <c r="L18" s="110">
        <v>146.12887016962111</v>
      </c>
      <c r="M18" s="110">
        <v>55.433039385230593</v>
      </c>
      <c r="N18" s="111">
        <f t="shared" si="0"/>
        <v>1632.3766181578831</v>
      </c>
    </row>
    <row r="19" spans="1:14">
      <c r="A19" s="113" t="s">
        <v>37</v>
      </c>
      <c r="B19" s="110">
        <v>127.53820092619372</v>
      </c>
      <c r="C19" s="110">
        <v>189.06025342202017</v>
      </c>
      <c r="D19" s="110">
        <v>169.98018354379687</v>
      </c>
      <c r="E19" s="110">
        <v>150.84112533650455</v>
      </c>
      <c r="F19" s="110">
        <v>148.54101399196372</v>
      </c>
      <c r="G19" s="110">
        <v>121.92123979353065</v>
      </c>
      <c r="H19" s="110">
        <v>145.73745162135103</v>
      </c>
      <c r="I19" s="110">
        <v>113.03305597920414</v>
      </c>
      <c r="J19" s="110">
        <v>109.15805570040166</v>
      </c>
      <c r="K19" s="110">
        <v>132.47704646927582</v>
      </c>
      <c r="L19" s="110">
        <v>136.05181076508143</v>
      </c>
      <c r="M19" s="110">
        <v>128.58835561794893</v>
      </c>
      <c r="N19" s="111">
        <f t="shared" si="0"/>
        <v>1672.9277931672727</v>
      </c>
    </row>
    <row r="20" spans="1:14">
      <c r="A20" s="113" t="s">
        <v>38</v>
      </c>
      <c r="B20" s="110">
        <v>16.103233589001459</v>
      </c>
      <c r="C20" s="110">
        <v>40.994521759338468</v>
      </c>
      <c r="D20" s="110">
        <v>133.0000247515982</v>
      </c>
      <c r="E20" s="110">
        <v>61.935000447310607</v>
      </c>
      <c r="F20" s="110">
        <v>114.64187530738522</v>
      </c>
      <c r="G20" s="110">
        <v>168.35886208829515</v>
      </c>
      <c r="H20" s="110">
        <v>104.37842485395419</v>
      </c>
      <c r="I20" s="110">
        <v>87.478018930258898</v>
      </c>
      <c r="J20" s="110">
        <v>210.56478866438187</v>
      </c>
      <c r="K20" s="110">
        <v>316.35190296951885</v>
      </c>
      <c r="L20" s="110">
        <v>174.24569442148928</v>
      </c>
      <c r="M20" s="110">
        <v>221.72333794755372</v>
      </c>
      <c r="N20" s="111">
        <f t="shared" si="0"/>
        <v>1649.7756857300863</v>
      </c>
    </row>
    <row r="21" spans="1:14">
      <c r="A21" s="113" t="s">
        <v>39</v>
      </c>
      <c r="B21" s="110">
        <v>38.343919638205485</v>
      </c>
      <c r="C21" s="110">
        <v>43.744154918733955</v>
      </c>
      <c r="D21" s="110">
        <v>41.507542804005716</v>
      </c>
      <c r="E21" s="110">
        <v>30.359341123919322</v>
      </c>
      <c r="F21" s="110">
        <v>17.52311683680805</v>
      </c>
      <c r="G21" s="110">
        <v>21.230425450791476</v>
      </c>
      <c r="H21" s="110">
        <v>39.605315410526337</v>
      </c>
      <c r="I21" s="110">
        <v>39.827200153996905</v>
      </c>
      <c r="J21" s="110">
        <v>46.516288767313021</v>
      </c>
      <c r="K21" s="110">
        <v>59.318879592526564</v>
      </c>
      <c r="L21" s="110">
        <v>71.866937931991657</v>
      </c>
      <c r="M21" s="110">
        <v>59.894572019297001</v>
      </c>
      <c r="N21" s="111">
        <f t="shared" si="0"/>
        <v>509.73769464811551</v>
      </c>
    </row>
    <row r="22" spans="1:14">
      <c r="A22" s="113" t="s">
        <v>79</v>
      </c>
      <c r="B22" s="110">
        <v>302.85838476787671</v>
      </c>
      <c r="C22" s="110">
        <v>374.88478836293876</v>
      </c>
      <c r="D22" s="110">
        <v>327.55244967266447</v>
      </c>
      <c r="E22" s="110">
        <v>259.41284933325903</v>
      </c>
      <c r="F22" s="110">
        <v>221.57970921710987</v>
      </c>
      <c r="G22" s="110">
        <v>211.27061392254814</v>
      </c>
      <c r="H22" s="110">
        <v>266.06744236343047</v>
      </c>
      <c r="I22" s="110">
        <v>183.01133678034626</v>
      </c>
      <c r="J22" s="110">
        <v>215.10371948369988</v>
      </c>
      <c r="K22" s="110">
        <v>159.3702570952027</v>
      </c>
      <c r="L22" s="110">
        <v>147.57984822184642</v>
      </c>
      <c r="M22" s="110">
        <v>142.67695921733372</v>
      </c>
      <c r="N22" s="111">
        <f t="shared" si="0"/>
        <v>2811.3683584382566</v>
      </c>
    </row>
    <row r="23" spans="1:14" ht="15.75">
      <c r="A23" s="135" t="s">
        <v>41</v>
      </c>
      <c r="B23" s="112">
        <f t="shared" ref="B23:N23" si="1">SUM(B13:B22)</f>
        <v>1465.1349116473182</v>
      </c>
      <c r="C23" s="112">
        <f t="shared" si="1"/>
        <v>1487.9628641528036</v>
      </c>
      <c r="D23" s="112">
        <f t="shared" si="1"/>
        <v>1526.8367027161262</v>
      </c>
      <c r="E23" s="112">
        <f t="shared" si="1"/>
        <v>1172.7374367242012</v>
      </c>
      <c r="F23" s="112">
        <f t="shared" si="1"/>
        <v>1204.0778194311854</v>
      </c>
      <c r="G23" s="112">
        <f t="shared" si="1"/>
        <v>1599.7368604971803</v>
      </c>
      <c r="H23" s="112">
        <f t="shared" si="1"/>
        <v>1411.4382786496476</v>
      </c>
      <c r="I23" s="112">
        <f t="shared" si="1"/>
        <v>1188.1980846565962</v>
      </c>
      <c r="J23" s="112">
        <f t="shared" si="1"/>
        <v>1712.6675303910363</v>
      </c>
      <c r="K23" s="112">
        <f t="shared" si="1"/>
        <v>2159.3908475540698</v>
      </c>
      <c r="L23" s="112">
        <f t="shared" si="1"/>
        <v>1490.9897876957043</v>
      </c>
      <c r="M23" s="112">
        <f t="shared" si="1"/>
        <v>1269.5075053360749</v>
      </c>
      <c r="N23" s="112">
        <f t="shared" si="1"/>
        <v>17688.678629451944</v>
      </c>
    </row>
    <row r="24" spans="1:14" ht="15.75">
      <c r="A24" s="121" t="s">
        <v>80</v>
      </c>
      <c r="B24" s="112">
        <f t="shared" ref="B24:G24" si="2">+B23+B11</f>
        <v>11203.117274726865</v>
      </c>
      <c r="C24" s="112">
        <f t="shared" si="2"/>
        <v>11019.514077748205</v>
      </c>
      <c r="D24" s="112">
        <f t="shared" si="2"/>
        <v>9520.8065059426863</v>
      </c>
      <c r="E24" s="112">
        <f t="shared" si="2"/>
        <v>10215.36874351621</v>
      </c>
      <c r="F24" s="112">
        <f t="shared" si="2"/>
        <v>10018.74332927156</v>
      </c>
      <c r="G24" s="112">
        <f t="shared" si="2"/>
        <v>9030.3330378647734</v>
      </c>
      <c r="H24" s="112">
        <f t="shared" ref="H24:N24" si="3">+H11+H23</f>
        <v>9826.531716973117</v>
      </c>
      <c r="I24" s="112">
        <f t="shared" si="3"/>
        <v>9809.4895111336009</v>
      </c>
      <c r="J24" s="112">
        <f t="shared" si="3"/>
        <v>10462.036867055418</v>
      </c>
      <c r="K24" s="112">
        <f t="shared" si="3"/>
        <v>11686.081000586983</v>
      </c>
      <c r="L24" s="112">
        <f t="shared" si="3"/>
        <v>9212.1112417777877</v>
      </c>
      <c r="M24" s="112">
        <f t="shared" si="3"/>
        <v>7060.7384809218875</v>
      </c>
      <c r="N24" s="112">
        <f t="shared" si="3"/>
        <v>119064.87178751909</v>
      </c>
    </row>
    <row r="25" spans="1:14" ht="15.75">
      <c r="A25" s="122" t="s">
        <v>43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4">
      <c r="A26" s="136" t="s">
        <v>31</v>
      </c>
      <c r="B26" s="110">
        <v>25.308646382054992</v>
      </c>
      <c r="C26" s="110">
        <v>24.089663316224694</v>
      </c>
      <c r="D26" s="110">
        <v>23.054882417739623</v>
      </c>
      <c r="E26" s="110">
        <v>21.264691786743516</v>
      </c>
      <c r="F26" s="110">
        <v>14.900190122214235</v>
      </c>
      <c r="G26" s="110">
        <v>18.702651920165177</v>
      </c>
      <c r="H26" s="110">
        <v>18.068932533333331</v>
      </c>
      <c r="I26" s="110">
        <v>23.736190382192355</v>
      </c>
      <c r="J26" s="110">
        <v>24.105111094182824</v>
      </c>
      <c r="K26" s="110">
        <v>23.102037889655172</v>
      </c>
      <c r="L26" s="110">
        <v>30.195980763358779</v>
      </c>
      <c r="M26" s="110">
        <v>30.4604039145417</v>
      </c>
      <c r="N26" s="111">
        <f>SUM(B26:M26)</f>
        <v>276.98938252240646</v>
      </c>
    </row>
    <row r="27" spans="1:14">
      <c r="A27" s="137" t="s">
        <v>44</v>
      </c>
      <c r="B27" s="110">
        <v>719.67652815066288</v>
      </c>
      <c r="C27" s="110">
        <v>932.199488525221</v>
      </c>
      <c r="D27" s="110">
        <v>503.14625482027503</v>
      </c>
      <c r="E27" s="110">
        <v>739.04220107558274</v>
      </c>
      <c r="F27" s="110">
        <v>531.13017288859817</v>
      </c>
      <c r="G27" s="110">
        <v>722.92719181144355</v>
      </c>
      <c r="H27" s="110">
        <v>606.1565091522391</v>
      </c>
      <c r="I27" s="110">
        <v>638.50451449398918</v>
      </c>
      <c r="J27" s="110">
        <v>861.196381957168</v>
      </c>
      <c r="K27" s="110">
        <v>499.25682083660695</v>
      </c>
      <c r="L27" s="110">
        <v>595.5829325420691</v>
      </c>
      <c r="M27" s="110">
        <v>358.69001443665155</v>
      </c>
      <c r="N27" s="111">
        <f t="shared" ref="N27:N36" si="4">SUM(B27:M27)</f>
        <v>7707.5090106905081</v>
      </c>
    </row>
    <row r="28" spans="1:14">
      <c r="A28" s="136" t="s">
        <v>45</v>
      </c>
      <c r="B28" s="110">
        <v>353.25427434043456</v>
      </c>
      <c r="C28" s="110">
        <v>534.40103350668642</v>
      </c>
      <c r="D28" s="110">
        <v>262.02815473181192</v>
      </c>
      <c r="E28" s="110">
        <v>201.27876691758837</v>
      </c>
      <c r="F28" s="110">
        <v>311.27295547512</v>
      </c>
      <c r="G28" s="110">
        <v>372.70959207135007</v>
      </c>
      <c r="H28" s="110">
        <v>444.70221761202754</v>
      </c>
      <c r="I28" s="110">
        <v>395.65746811462066</v>
      </c>
      <c r="J28" s="110">
        <v>550.50520467721867</v>
      </c>
      <c r="K28" s="110">
        <v>439.74924760591489</v>
      </c>
      <c r="L28" s="110">
        <v>341.99371681394689</v>
      </c>
      <c r="M28" s="110">
        <v>231.44304816636549</v>
      </c>
      <c r="N28" s="111">
        <f t="shared" si="4"/>
        <v>4438.9956800330856</v>
      </c>
    </row>
    <row r="29" spans="1:14">
      <c r="A29" s="136" t="s">
        <v>46</v>
      </c>
      <c r="B29" s="110">
        <v>357.38015056402628</v>
      </c>
      <c r="C29" s="110">
        <v>304.88488496336487</v>
      </c>
      <c r="D29" s="110">
        <v>377.67990051457542</v>
      </c>
      <c r="E29" s="110">
        <v>296.64033137340903</v>
      </c>
      <c r="F29" s="110">
        <v>319.65566494194059</v>
      </c>
      <c r="G29" s="110">
        <v>438.46295871138716</v>
      </c>
      <c r="H29" s="110">
        <v>366.61229338781476</v>
      </c>
      <c r="I29" s="110">
        <v>419.41154004946281</v>
      </c>
      <c r="J29" s="110">
        <v>398.02583400609774</v>
      </c>
      <c r="K29" s="110">
        <v>295.41108486550814</v>
      </c>
      <c r="L29" s="110">
        <v>269.89890142369205</v>
      </c>
      <c r="M29" s="110">
        <v>176.92393455734708</v>
      </c>
      <c r="N29" s="111">
        <f t="shared" si="4"/>
        <v>4020.9874793586259</v>
      </c>
    </row>
    <row r="30" spans="1:14">
      <c r="A30" s="118" t="s">
        <v>35</v>
      </c>
      <c r="B30" s="110">
        <v>1.1771203039073805</v>
      </c>
      <c r="C30" s="110">
        <v>1.1551643997718848</v>
      </c>
      <c r="D30" s="110">
        <v>1.4370841487839772</v>
      </c>
      <c r="E30" s="110">
        <v>1.1813310086455331</v>
      </c>
      <c r="F30" s="110">
        <v>1.4994230050323512</v>
      </c>
      <c r="G30" s="110">
        <v>1.4894847625602203</v>
      </c>
      <c r="H30" s="110">
        <v>0.65329098947368414</v>
      </c>
      <c r="I30" s="110">
        <v>1.2254436651266973</v>
      </c>
      <c r="J30" s="110">
        <v>11.585653932963989</v>
      </c>
      <c r="K30" s="110">
        <v>30.667756550344826</v>
      </c>
      <c r="L30" s="110">
        <v>9.6793751100832743</v>
      </c>
      <c r="M30" s="110">
        <v>15.828204025589249</v>
      </c>
      <c r="N30" s="111">
        <f t="shared" si="4"/>
        <v>77.579331902283059</v>
      </c>
    </row>
    <row r="31" spans="1:14">
      <c r="A31" s="113" t="s">
        <v>36</v>
      </c>
      <c r="B31" s="110">
        <v>1261.6814018562668</v>
      </c>
      <c r="C31" s="110">
        <v>1308.2487857662456</v>
      </c>
      <c r="D31" s="110">
        <v>1259.8439503492682</v>
      </c>
      <c r="E31" s="110">
        <v>1540.9800873359859</v>
      </c>
      <c r="F31" s="110">
        <v>1331.3891813444775</v>
      </c>
      <c r="G31" s="110">
        <v>1913.4397886060806</v>
      </c>
      <c r="H31" s="110">
        <v>1763.4793556225413</v>
      </c>
      <c r="I31" s="110">
        <v>1857.0680240717011</v>
      </c>
      <c r="J31" s="110">
        <v>1837.8964056894615</v>
      </c>
      <c r="K31" s="110">
        <v>1230.2598694127623</v>
      </c>
      <c r="L31" s="110">
        <v>1188.083849576863</v>
      </c>
      <c r="M31" s="110">
        <v>988.29274574560441</v>
      </c>
      <c r="N31" s="111">
        <f t="shared" si="4"/>
        <v>17480.663445377257</v>
      </c>
    </row>
    <row r="32" spans="1:14">
      <c r="A32" s="113" t="s">
        <v>47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1">
        <f t="shared" si="4"/>
        <v>0</v>
      </c>
    </row>
    <row r="33" spans="1:14">
      <c r="A33" s="113" t="s">
        <v>48</v>
      </c>
      <c r="B33" s="110">
        <v>0.125904486251809</v>
      </c>
      <c r="C33" s="110">
        <v>0.84260051325919583</v>
      </c>
      <c r="D33" s="110">
        <v>1.3862660944206009</v>
      </c>
      <c r="E33" s="110">
        <v>1.4265129682997117</v>
      </c>
      <c r="F33" s="110">
        <v>1.2322070452911573</v>
      </c>
      <c r="G33" s="110">
        <v>1.4604267033723328</v>
      </c>
      <c r="H33" s="110">
        <v>1.2070175438596491</v>
      </c>
      <c r="I33" s="110">
        <v>1.4545709085818281</v>
      </c>
      <c r="J33" s="110">
        <v>1.0443213296398892</v>
      </c>
      <c r="K33" s="110">
        <v>1.180689655172414</v>
      </c>
      <c r="L33" s="110">
        <v>1.4087439278278975</v>
      </c>
      <c r="M33" s="110">
        <v>0.71399035148173662</v>
      </c>
      <c r="N33" s="111">
        <f t="shared" si="4"/>
        <v>13.483251527458222</v>
      </c>
    </row>
    <row r="34" spans="1:14">
      <c r="A34" s="113" t="s">
        <v>38</v>
      </c>
      <c r="B34" s="110">
        <v>23.03209290791904</v>
      </c>
      <c r="C34" s="110">
        <v>39.97</v>
      </c>
      <c r="D34" s="110">
        <v>45.508447166850587</v>
      </c>
      <c r="E34" s="110">
        <v>61.066719237190355</v>
      </c>
      <c r="F34" s="110">
        <v>52.650788143028407</v>
      </c>
      <c r="G34" s="110">
        <v>136.70307424283325</v>
      </c>
      <c r="H34" s="110">
        <v>46.169788459984005</v>
      </c>
      <c r="I34" s="110">
        <v>46.192444370611852</v>
      </c>
      <c r="J34" s="110">
        <v>9.2774469994184212</v>
      </c>
      <c r="K34" s="110">
        <v>4.4892979310344826E-2</v>
      </c>
      <c r="L34" s="110">
        <v>46.725328740140611</v>
      </c>
      <c r="M34" s="110">
        <v>29.170188138858911</v>
      </c>
      <c r="N34" s="111">
        <f t="shared" si="4"/>
        <v>536.51121138614576</v>
      </c>
    </row>
    <row r="35" spans="1:14">
      <c r="A35" s="113" t="s">
        <v>39</v>
      </c>
      <c r="B35" s="110">
        <v>1.7889552677279308</v>
      </c>
      <c r="C35" s="110">
        <v>1.6145745508982035</v>
      </c>
      <c r="D35" s="110">
        <v>0.34357032904148782</v>
      </c>
      <c r="E35" s="110">
        <v>0.42476759365994232</v>
      </c>
      <c r="F35" s="110">
        <v>2.1631300359453633</v>
      </c>
      <c r="G35" s="110">
        <v>0.97290882312456972</v>
      </c>
      <c r="H35" s="110">
        <v>1.0830447578947369</v>
      </c>
      <c r="I35" s="110">
        <v>1.0951163236735266</v>
      </c>
      <c r="J35" s="110">
        <v>0</v>
      </c>
      <c r="K35" s="110">
        <v>1.9928312551724139</v>
      </c>
      <c r="L35" s="110">
        <v>1.0360273976405274</v>
      </c>
      <c r="M35" s="110">
        <v>0</v>
      </c>
      <c r="N35" s="111">
        <f t="shared" si="4"/>
        <v>12.514926334778702</v>
      </c>
    </row>
    <row r="36" spans="1:14">
      <c r="A36" s="113" t="s">
        <v>49</v>
      </c>
      <c r="B36" s="113">
        <v>57.202955417019673</v>
      </c>
      <c r="C36" s="113">
        <v>133.82676838231302</v>
      </c>
      <c r="D36" s="113">
        <v>75.727944418330367</v>
      </c>
      <c r="E36" s="113">
        <v>129.55073302653625</v>
      </c>
      <c r="F36" s="113">
        <v>207.26306846095434</v>
      </c>
      <c r="G36" s="113">
        <v>81.728275155035874</v>
      </c>
      <c r="H36" s="113">
        <v>70.988344454030752</v>
      </c>
      <c r="I36" s="113">
        <v>96.752919881281898</v>
      </c>
      <c r="J36" s="113">
        <v>115.70893171781377</v>
      </c>
      <c r="K36" s="113">
        <v>122.58217272604364</v>
      </c>
      <c r="L36" s="113">
        <v>105.13175413322527</v>
      </c>
      <c r="M36" s="113">
        <v>86.250781033486973</v>
      </c>
      <c r="N36" s="111">
        <f t="shared" si="4"/>
        <v>1282.7146488060719</v>
      </c>
    </row>
    <row r="37" spans="1:14" ht="15.75">
      <c r="A37" s="125" t="s">
        <v>50</v>
      </c>
      <c r="B37" s="112">
        <f t="shared" ref="B37:N37" si="5">SUM(B26:B36)</f>
        <v>2800.6280296762716</v>
      </c>
      <c r="C37" s="112">
        <f t="shared" si="5"/>
        <v>3281.2329639239847</v>
      </c>
      <c r="D37" s="112">
        <f t="shared" si="5"/>
        <v>2550.1564549910972</v>
      </c>
      <c r="E37" s="112">
        <f t="shared" si="5"/>
        <v>2992.8561423236411</v>
      </c>
      <c r="F37" s="112">
        <f t="shared" si="5"/>
        <v>2773.1567814626019</v>
      </c>
      <c r="G37" s="112">
        <f t="shared" si="5"/>
        <v>3688.596352807353</v>
      </c>
      <c r="H37" s="112">
        <f t="shared" si="5"/>
        <v>3319.1207945131987</v>
      </c>
      <c r="I37" s="112">
        <f t="shared" si="5"/>
        <v>3481.0982322612426</v>
      </c>
      <c r="J37" s="112">
        <f t="shared" si="5"/>
        <v>3809.3452914039644</v>
      </c>
      <c r="K37" s="112">
        <f t="shared" si="5"/>
        <v>2644.247403776491</v>
      </c>
      <c r="L37" s="112">
        <f t="shared" si="5"/>
        <v>2589.7366104288471</v>
      </c>
      <c r="M37" s="112">
        <f t="shared" si="5"/>
        <v>1917.773310369927</v>
      </c>
      <c r="N37" s="112">
        <f t="shared" si="5"/>
        <v>35847.948367938625</v>
      </c>
    </row>
    <row r="38" spans="1:14" ht="15.75">
      <c r="A38" s="121" t="s">
        <v>51</v>
      </c>
      <c r="B38" s="112">
        <f t="shared" ref="B38:N38" si="6">+B24-B37</f>
        <v>8402.489245050594</v>
      </c>
      <c r="C38" s="112">
        <f t="shared" si="6"/>
        <v>7738.2811138242196</v>
      </c>
      <c r="D38" s="112">
        <f t="shared" si="6"/>
        <v>6970.650050951589</v>
      </c>
      <c r="E38" s="112">
        <f t="shared" si="6"/>
        <v>7222.5126011925695</v>
      </c>
      <c r="F38" s="112">
        <f t="shared" si="6"/>
        <v>7245.5865478089581</v>
      </c>
      <c r="G38" s="112">
        <f t="shared" si="6"/>
        <v>5341.7366850574199</v>
      </c>
      <c r="H38" s="112">
        <f t="shared" si="6"/>
        <v>6507.4109224599179</v>
      </c>
      <c r="I38" s="112">
        <f t="shared" si="6"/>
        <v>6328.3912788723583</v>
      </c>
      <c r="J38" s="112">
        <f t="shared" si="6"/>
        <v>6652.6915756514536</v>
      </c>
      <c r="K38" s="112">
        <f t="shared" si="6"/>
        <v>9041.8335968104911</v>
      </c>
      <c r="L38" s="112">
        <f t="shared" si="6"/>
        <v>6622.374631348941</v>
      </c>
      <c r="M38" s="112">
        <f t="shared" si="6"/>
        <v>5142.9651705519609</v>
      </c>
      <c r="N38" s="112">
        <f t="shared" si="6"/>
        <v>83216.923419580475</v>
      </c>
    </row>
    <row r="39" spans="1:14">
      <c r="A39" s="161" t="s">
        <v>84</v>
      </c>
      <c r="B39" s="162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  <row r="40" spans="1:14">
      <c r="A40" s="139" t="s">
        <v>54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>
      <c r="A41" s="141" t="s">
        <v>55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>
      <c r="A42" s="141" t="s">
        <v>56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 t="s">
        <v>85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03"/>
    </row>
    <row r="44" spans="1:14">
      <c r="A44" s="141" t="s">
        <v>59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03"/>
    </row>
    <row r="45" spans="1:14">
      <c r="A45" s="141" t="s">
        <v>60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3"/>
    </row>
    <row r="46" spans="1:14">
      <c r="A46" s="141" t="s">
        <v>61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3"/>
    </row>
    <row r="47" spans="1:14">
      <c r="A47" s="141" t="s">
        <v>86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03"/>
    </row>
    <row r="48" spans="1:14">
      <c r="A48" s="142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3"/>
    </row>
  </sheetData>
  <mergeCells count="3">
    <mergeCell ref="A7:N7"/>
    <mergeCell ref="A8:N8"/>
    <mergeCell ref="A39:B39"/>
  </mergeCells>
  <pageMargins left="0.7" right="0.7" top="0.75" bottom="0.75" header="0.3" footer="0.3"/>
  <pageSetup paperSize="9" orientation="landscape" r:id="rId1"/>
  <rowBreaks count="1" manualBreakCount="1">
    <brk id="42" max="16383" man="1"/>
  </rowBreaks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2:N47"/>
  <sheetViews>
    <sheetView topLeftCell="A4" zoomScale="70" zoomScaleNormal="70" workbookViewId="0">
      <selection activeCell="A39" sqref="A39:F47"/>
    </sheetView>
  </sheetViews>
  <sheetFormatPr defaultRowHeight="15"/>
  <cols>
    <col min="1" max="1" width="33.140625" customWidth="1"/>
    <col min="2" max="14" width="17.5703125" customWidth="1"/>
  </cols>
  <sheetData>
    <row r="2" spans="1:14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5"/>
      <c r="B3" s="103"/>
      <c r="C3" s="103"/>
      <c r="D3" s="103"/>
      <c r="E3" s="39" t="s">
        <v>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>
      <c r="A4" s="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.75">
      <c r="A5" s="104" t="s">
        <v>87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.75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8.75">
      <c r="A9" s="107" t="s">
        <v>4</v>
      </c>
      <c r="B9" s="108" t="s">
        <v>64</v>
      </c>
      <c r="C9" s="108" t="s">
        <v>65</v>
      </c>
      <c r="D9" s="108" t="s">
        <v>66</v>
      </c>
      <c r="E9" s="108" t="s">
        <v>67</v>
      </c>
      <c r="F9" s="108" t="s">
        <v>68</v>
      </c>
      <c r="G9" s="108" t="s">
        <v>69</v>
      </c>
      <c r="H9" s="108" t="s">
        <v>70</v>
      </c>
      <c r="I9" s="108" t="s">
        <v>71</v>
      </c>
      <c r="J9" s="108" t="s">
        <v>72</v>
      </c>
      <c r="K9" s="108" t="s">
        <v>73</v>
      </c>
      <c r="L9" s="108" t="s">
        <v>74</v>
      </c>
      <c r="M9" s="108" t="s">
        <v>75</v>
      </c>
      <c r="N9" s="108" t="s">
        <v>76</v>
      </c>
    </row>
    <row r="10" spans="1:14" ht="15.75">
      <c r="A10" s="116" t="s">
        <v>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5.75">
      <c r="A11" s="117" t="s">
        <v>29</v>
      </c>
      <c r="B11" s="110">
        <v>8288.0626583234825</v>
      </c>
      <c r="C11" s="110">
        <v>10205.161409965091</v>
      </c>
      <c r="D11" s="110">
        <v>10246.968186921851</v>
      </c>
      <c r="E11" s="110">
        <v>10260.859847671076</v>
      </c>
      <c r="F11" s="110">
        <v>9784.5984958750523</v>
      </c>
      <c r="G11" s="110">
        <v>9790.7016999504103</v>
      </c>
      <c r="H11" s="110">
        <v>11724.59447190426</v>
      </c>
      <c r="I11" s="110">
        <v>8256.4745945837385</v>
      </c>
      <c r="J11" s="110">
        <v>8380.4312001725375</v>
      </c>
      <c r="K11" s="110">
        <v>8332.4411048214279</v>
      </c>
      <c r="L11" s="110">
        <v>7697.0273542305549</v>
      </c>
      <c r="M11" s="110">
        <v>8947.3508614782259</v>
      </c>
      <c r="N11" s="111">
        <f>SUM(B11:M11)</f>
        <v>111914.6718858977</v>
      </c>
    </row>
    <row r="12" spans="1:14" ht="15.75">
      <c r="A12" s="117" t="s">
        <v>30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4">
      <c r="A13" s="113" t="s">
        <v>31</v>
      </c>
      <c r="B13" s="110">
        <v>418.34266658261521</v>
      </c>
      <c r="C13" s="110">
        <v>451.26129640629932</v>
      </c>
      <c r="D13" s="110">
        <v>630.56891787266227</v>
      </c>
      <c r="E13" s="110">
        <v>628.92812994063854</v>
      </c>
      <c r="F13" s="110">
        <v>743.74737825997579</v>
      </c>
      <c r="G13" s="110">
        <v>739.72442077940627</v>
      </c>
      <c r="H13" s="110">
        <v>669.58098900884681</v>
      </c>
      <c r="I13" s="110">
        <v>575.77427781475581</v>
      </c>
      <c r="J13" s="110">
        <v>554.00643404288542</v>
      </c>
      <c r="K13" s="110">
        <v>470.26080957344277</v>
      </c>
      <c r="L13" s="110">
        <v>576.37236415613688</v>
      </c>
      <c r="M13" s="110">
        <v>719.66426598474368</v>
      </c>
      <c r="N13" s="111">
        <f>SUM(B13:M13)</f>
        <v>7178.2319504224088</v>
      </c>
    </row>
    <row r="14" spans="1:14">
      <c r="A14" s="118" t="s">
        <v>32</v>
      </c>
      <c r="B14" s="110">
        <v>0</v>
      </c>
      <c r="C14" s="110">
        <v>127.19659602403999</v>
      </c>
      <c r="D14" s="110">
        <v>0</v>
      </c>
      <c r="E14" s="110">
        <v>0</v>
      </c>
      <c r="F14" s="110">
        <v>27.325027500000001</v>
      </c>
      <c r="G14" s="110">
        <v>33.653923685999999</v>
      </c>
      <c r="H14" s="110">
        <v>26.334259326000002</v>
      </c>
      <c r="I14" s="110">
        <v>21.950858311999998</v>
      </c>
      <c r="J14" s="110">
        <v>18.786082148999999</v>
      </c>
      <c r="K14" s="110">
        <v>34.986419800000007</v>
      </c>
      <c r="L14" s="110">
        <v>58.942065888889999</v>
      </c>
      <c r="M14" s="110">
        <v>95.705213979999996</v>
      </c>
      <c r="N14" s="111">
        <f t="shared" ref="N14:N22" si="0">SUM(B14:M14)</f>
        <v>444.88044666593004</v>
      </c>
    </row>
    <row r="15" spans="1:14">
      <c r="A15" s="113" t="s">
        <v>33</v>
      </c>
      <c r="B15" s="110">
        <v>211.75749308550743</v>
      </c>
      <c r="C15" s="110">
        <v>87.835675082292852</v>
      </c>
      <c r="D15" s="110">
        <v>144.44412273911399</v>
      </c>
      <c r="E15" s="110">
        <v>113.84665452064061</v>
      </c>
      <c r="F15" s="110">
        <v>110.37466505469422</v>
      </c>
      <c r="G15" s="110">
        <v>115.3356658645945</v>
      </c>
      <c r="H15" s="110">
        <v>184.36243262294306</v>
      </c>
      <c r="I15" s="110">
        <v>158.61024889141834</v>
      </c>
      <c r="J15" s="110">
        <v>100.02124598535808</v>
      </c>
      <c r="K15" s="110">
        <v>28.022328524683108</v>
      </c>
      <c r="L15" s="110">
        <v>93.485401203114336</v>
      </c>
      <c r="M15" s="110">
        <v>42.464910532042325</v>
      </c>
      <c r="N15" s="111">
        <f t="shared" si="0"/>
        <v>1390.560844106403</v>
      </c>
    </row>
    <row r="16" spans="1:14">
      <c r="A16" s="113" t="s">
        <v>34</v>
      </c>
      <c r="B16" s="110">
        <v>27.816616260034632</v>
      </c>
      <c r="C16" s="110">
        <v>5.2143748584202685</v>
      </c>
      <c r="D16" s="110">
        <v>11.278361345158904</v>
      </c>
      <c r="E16" s="110">
        <v>22.856409251997093</v>
      </c>
      <c r="F16" s="110">
        <v>28.851853753623185</v>
      </c>
      <c r="G16" s="110">
        <v>29.336233469101121</v>
      </c>
      <c r="H16" s="110">
        <v>34.130303230663934</v>
      </c>
      <c r="I16" s="110">
        <v>15.594659578518016</v>
      </c>
      <c r="J16" s="110">
        <v>17.951706170031276</v>
      </c>
      <c r="K16" s="110">
        <v>3.3768218544935809</v>
      </c>
      <c r="L16" s="110">
        <v>0</v>
      </c>
      <c r="M16" s="110">
        <v>3.5739313600227147</v>
      </c>
      <c r="N16" s="111">
        <f t="shared" si="0"/>
        <v>199.98127113206476</v>
      </c>
    </row>
    <row r="17" spans="1:14">
      <c r="A17" s="118" t="s">
        <v>35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0"/>
        <v>0</v>
      </c>
    </row>
    <row r="18" spans="1:14">
      <c r="A18" s="113" t="s">
        <v>36</v>
      </c>
      <c r="B18" s="110">
        <v>44.54648970342673</v>
      </c>
      <c r="C18" s="110">
        <v>80.666342680399396</v>
      </c>
      <c r="D18" s="110">
        <v>4.4253372801182538</v>
      </c>
      <c r="E18" s="110">
        <v>1.6412945824255627</v>
      </c>
      <c r="F18" s="110">
        <v>2.9202912463768107</v>
      </c>
      <c r="G18" s="110">
        <v>1.8963012780898876</v>
      </c>
      <c r="H18" s="110">
        <v>15.33441581108829</v>
      </c>
      <c r="I18" s="110">
        <v>6.3084987219578528</v>
      </c>
      <c r="J18" s="110">
        <v>4.8374859255046916</v>
      </c>
      <c r="K18" s="110">
        <v>43.499592731483595</v>
      </c>
      <c r="L18" s="110">
        <v>105.97602489569532</v>
      </c>
      <c r="M18" s="110">
        <v>48.407265389551384</v>
      </c>
      <c r="N18" s="111">
        <f t="shared" si="0"/>
        <v>360.45934024611779</v>
      </c>
    </row>
    <row r="19" spans="1:14">
      <c r="A19" s="113" t="s">
        <v>37</v>
      </c>
      <c r="B19" s="110">
        <v>95.799022209979398</v>
      </c>
      <c r="C19" s="110">
        <v>166.56569703427681</v>
      </c>
      <c r="D19" s="110">
        <v>181.73721111603834</v>
      </c>
      <c r="E19" s="110">
        <v>153.07204968099279</v>
      </c>
      <c r="F19" s="110">
        <v>178.61564621231858</v>
      </c>
      <c r="G19" s="110">
        <v>132.42605824890441</v>
      </c>
      <c r="H19" s="110">
        <v>195.09246251882269</v>
      </c>
      <c r="I19" s="110">
        <v>166.39858630088355</v>
      </c>
      <c r="J19" s="110">
        <v>156.82258632214771</v>
      </c>
      <c r="K19" s="110">
        <v>149.60708727287445</v>
      </c>
      <c r="L19" s="110">
        <v>132.11082105760531</v>
      </c>
      <c r="M19" s="110">
        <v>201.2911120581827</v>
      </c>
      <c r="N19" s="111">
        <f t="shared" si="0"/>
        <v>1909.5383400330268</v>
      </c>
    </row>
    <row r="20" spans="1:14">
      <c r="A20" s="113" t="s">
        <v>38</v>
      </c>
      <c r="B20" s="110">
        <v>143.62278373266051</v>
      </c>
      <c r="C20" s="110">
        <v>60.104147004325114</v>
      </c>
      <c r="D20" s="110">
        <v>104.18855561905852</v>
      </c>
      <c r="E20" s="110">
        <v>87.285617139049904</v>
      </c>
      <c r="F20" s="110">
        <v>38.268384202898574</v>
      </c>
      <c r="G20" s="110">
        <v>28.325850640791732</v>
      </c>
      <c r="H20" s="110">
        <v>26.212958384668053</v>
      </c>
      <c r="I20" s="110">
        <v>18.063213365057788</v>
      </c>
      <c r="J20" s="110">
        <v>91.666755557145677</v>
      </c>
      <c r="K20" s="110">
        <v>9.3582094864479295</v>
      </c>
      <c r="L20" s="110">
        <v>55.90915185104403</v>
      </c>
      <c r="M20" s="110">
        <v>33.483157925164477</v>
      </c>
      <c r="N20" s="111">
        <f t="shared" si="0"/>
        <v>696.48878490831237</v>
      </c>
    </row>
    <row r="21" spans="1:14">
      <c r="A21" s="113" t="s">
        <v>39</v>
      </c>
      <c r="B21" s="110">
        <v>35.891967338265403</v>
      </c>
      <c r="C21" s="110">
        <v>29.981557675111791</v>
      </c>
      <c r="D21" s="110">
        <v>19.112746060606053</v>
      </c>
      <c r="E21" s="110">
        <v>15.553061888162681</v>
      </c>
      <c r="F21" s="110">
        <v>13.243465536231886</v>
      </c>
      <c r="G21" s="110">
        <v>19.967942345505616</v>
      </c>
      <c r="H21" s="110">
        <v>21.906520109514027</v>
      </c>
      <c r="I21" s="110">
        <v>23.595189843643784</v>
      </c>
      <c r="J21" s="110">
        <v>24.287421069092982</v>
      </c>
      <c r="K21" s="110">
        <v>29.838257760342366</v>
      </c>
      <c r="L21" s="110">
        <v>28.594156170510125</v>
      </c>
      <c r="M21" s="110">
        <v>47.157837762634884</v>
      </c>
      <c r="N21" s="111">
        <f>SUM(B21:M21)</f>
        <v>309.13012355962155</v>
      </c>
    </row>
    <row r="22" spans="1:14" ht="18.75">
      <c r="A22" s="119" t="s">
        <v>40</v>
      </c>
      <c r="B22" s="110">
        <v>317.12088487486409</v>
      </c>
      <c r="C22" s="110">
        <v>306.10967494134331</v>
      </c>
      <c r="D22" s="110">
        <v>356.42851245772937</v>
      </c>
      <c r="E22" s="110">
        <v>355.64947928938881</v>
      </c>
      <c r="F22" s="110">
        <v>341.05383547831883</v>
      </c>
      <c r="G22" s="110">
        <v>267.70999800295101</v>
      </c>
      <c r="H22" s="110">
        <v>227.21516834058372</v>
      </c>
      <c r="I22" s="110">
        <v>257.76740164272735</v>
      </c>
      <c r="J22" s="110">
        <v>391.5605969726152</v>
      </c>
      <c r="K22" s="110">
        <v>365.10184702125667</v>
      </c>
      <c r="L22" s="110">
        <v>341.5777579098359</v>
      </c>
      <c r="M22" s="110">
        <v>324.22356529152773</v>
      </c>
      <c r="N22" s="111">
        <f t="shared" si="0"/>
        <v>3851.518722223142</v>
      </c>
    </row>
    <row r="23" spans="1:14" ht="15.75">
      <c r="A23" s="120" t="s">
        <v>41</v>
      </c>
      <c r="B23" s="112">
        <f t="shared" ref="B23:N23" si="1">SUM(B13:B22)</f>
        <v>1294.8979237873534</v>
      </c>
      <c r="C23" s="112">
        <f t="shared" si="1"/>
        <v>1314.935361706509</v>
      </c>
      <c r="D23" s="112">
        <f t="shared" si="1"/>
        <v>1452.1837644904856</v>
      </c>
      <c r="E23" s="112">
        <f t="shared" si="1"/>
        <v>1378.8326962932961</v>
      </c>
      <c r="F23" s="112">
        <f t="shared" si="1"/>
        <v>1484.400547244438</v>
      </c>
      <c r="G23" s="112">
        <f t="shared" si="1"/>
        <v>1368.3763943153444</v>
      </c>
      <c r="H23" s="112">
        <f t="shared" si="1"/>
        <v>1400.1695093531307</v>
      </c>
      <c r="I23" s="112">
        <f t="shared" si="1"/>
        <v>1244.0629344709625</v>
      </c>
      <c r="J23" s="112">
        <f t="shared" si="1"/>
        <v>1359.940314193781</v>
      </c>
      <c r="K23" s="112">
        <f t="shared" si="1"/>
        <v>1134.0513740250244</v>
      </c>
      <c r="L23" s="112">
        <f t="shared" si="1"/>
        <v>1392.9677431328319</v>
      </c>
      <c r="M23" s="112">
        <f t="shared" si="1"/>
        <v>1515.9712602838699</v>
      </c>
      <c r="N23" s="112">
        <f t="shared" si="1"/>
        <v>16340.789823297026</v>
      </c>
    </row>
    <row r="24" spans="1:14" ht="15.75">
      <c r="A24" s="121" t="s">
        <v>80</v>
      </c>
      <c r="B24" s="112">
        <f t="shared" ref="B24:G24" si="2">+B23+B11</f>
        <v>9582.9605821108362</v>
      </c>
      <c r="C24" s="112">
        <f t="shared" si="2"/>
        <v>11520.0967716716</v>
      </c>
      <c r="D24" s="112">
        <f t="shared" si="2"/>
        <v>11699.151951412337</v>
      </c>
      <c r="E24" s="112">
        <f t="shared" si="2"/>
        <v>11639.692543964371</v>
      </c>
      <c r="F24" s="112">
        <f t="shared" si="2"/>
        <v>11268.999043119491</v>
      </c>
      <c r="G24" s="112">
        <f t="shared" si="2"/>
        <v>11159.078094265755</v>
      </c>
      <c r="H24" s="112">
        <f t="shared" ref="H24:N24" si="3">+H11+H23</f>
        <v>13124.763981257391</v>
      </c>
      <c r="I24" s="112">
        <f t="shared" si="3"/>
        <v>9500.5375290547017</v>
      </c>
      <c r="J24" s="112">
        <f t="shared" si="3"/>
        <v>9740.3715143663176</v>
      </c>
      <c r="K24" s="112">
        <f t="shared" si="3"/>
        <v>9466.4924788464523</v>
      </c>
      <c r="L24" s="112">
        <f t="shared" si="3"/>
        <v>9089.9950973633859</v>
      </c>
      <c r="M24" s="112">
        <f t="shared" si="3"/>
        <v>10463.322121762096</v>
      </c>
      <c r="N24" s="112">
        <f t="shared" si="3"/>
        <v>128255.46170919473</v>
      </c>
    </row>
    <row r="25" spans="1:14" ht="15.75">
      <c r="A25" s="122" t="s">
        <v>43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4">
      <c r="A26" s="123" t="s">
        <v>31</v>
      </c>
      <c r="B26" s="110">
        <v>18.85633587281599</v>
      </c>
      <c r="C26" s="110">
        <v>20.430548748137113</v>
      </c>
      <c r="D26" s="110">
        <v>22.403133599408722</v>
      </c>
      <c r="E26" s="110">
        <v>23.598923572984752</v>
      </c>
      <c r="F26" s="110">
        <v>23.006359971014493</v>
      </c>
      <c r="G26" s="110">
        <v>24.336065744382026</v>
      </c>
      <c r="H26" s="110">
        <v>26.395097180013693</v>
      </c>
      <c r="I26" s="110">
        <v>23.641866118286881</v>
      </c>
      <c r="J26" s="110">
        <v>29.744185100938296</v>
      </c>
      <c r="K26" s="110">
        <v>24.662935306704711</v>
      </c>
      <c r="L26" s="110">
        <v>20.355107449336128</v>
      </c>
      <c r="M26" s="110">
        <v>25.319518370244179</v>
      </c>
      <c r="N26" s="111">
        <f>SUM(B26:M26)</f>
        <v>282.75007703426695</v>
      </c>
    </row>
    <row r="27" spans="1:14">
      <c r="A27" s="124" t="s">
        <v>44</v>
      </c>
      <c r="B27" s="110">
        <v>638.34718795495962</v>
      </c>
      <c r="C27" s="110">
        <v>864.55445558027952</v>
      </c>
      <c r="D27" s="110">
        <v>875.30823829983831</v>
      </c>
      <c r="E27" s="110">
        <v>760.44362892240463</v>
      </c>
      <c r="F27" s="110">
        <v>615.63268685263108</v>
      </c>
      <c r="G27" s="110">
        <v>881.31549294318688</v>
      </c>
      <c r="H27" s="110">
        <v>869.37688796292105</v>
      </c>
      <c r="I27" s="110">
        <v>648.38737991229584</v>
      </c>
      <c r="J27" s="110">
        <v>563.73224618530287</v>
      </c>
      <c r="K27" s="110">
        <v>568.03804281887085</v>
      </c>
      <c r="L27" s="110">
        <v>569.18459956219147</v>
      </c>
      <c r="M27" s="110">
        <v>786.81283135003821</v>
      </c>
      <c r="N27" s="111">
        <f t="shared" ref="N27:N36" si="4">SUM(B27:M27)</f>
        <v>8641.1336783449187</v>
      </c>
    </row>
    <row r="28" spans="1:14">
      <c r="A28" s="123" t="s">
        <v>45</v>
      </c>
      <c r="B28" s="110">
        <v>316.78157714356689</v>
      </c>
      <c r="C28" s="110">
        <v>360.44726557817694</v>
      </c>
      <c r="D28" s="110">
        <v>408.49694490820877</v>
      </c>
      <c r="E28" s="110">
        <v>403.5605139644918</v>
      </c>
      <c r="F28" s="110">
        <v>440.43685946291555</v>
      </c>
      <c r="G28" s="110">
        <v>517.49121683056978</v>
      </c>
      <c r="H28" s="110">
        <v>377.78797827450148</v>
      </c>
      <c r="I28" s="110">
        <v>351.67423527965263</v>
      </c>
      <c r="J28" s="110">
        <v>285.65745150071803</v>
      </c>
      <c r="K28" s="110">
        <v>210.56700405919071</v>
      </c>
      <c r="L28" s="110">
        <v>215.62325647035988</v>
      </c>
      <c r="M28" s="110">
        <v>248.52099138894857</v>
      </c>
      <c r="N28" s="111">
        <f t="shared" si="4"/>
        <v>4137.045294861301</v>
      </c>
    </row>
    <row r="29" spans="1:14">
      <c r="A29" s="123" t="s">
        <v>46</v>
      </c>
      <c r="B29" s="110">
        <v>327.34010507309159</v>
      </c>
      <c r="C29" s="110">
        <v>384.38290173491805</v>
      </c>
      <c r="D29" s="110">
        <v>505.04765245867918</v>
      </c>
      <c r="E29" s="110">
        <v>449.37588488694058</v>
      </c>
      <c r="F29" s="110">
        <v>420.193732256842</v>
      </c>
      <c r="G29" s="110">
        <v>465.95271544538696</v>
      </c>
      <c r="H29" s="110">
        <v>444.90105776156139</v>
      </c>
      <c r="I29" s="110">
        <v>406.17548218639149</v>
      </c>
      <c r="J29" s="110">
        <v>359.60998064359683</v>
      </c>
      <c r="K29" s="110">
        <v>339.36882063131787</v>
      </c>
      <c r="L29" s="110">
        <v>297.55211943006606</v>
      </c>
      <c r="M29" s="110">
        <v>466.78864631429383</v>
      </c>
      <c r="N29" s="111">
        <f t="shared" si="4"/>
        <v>4866.6890988230862</v>
      </c>
    </row>
    <row r="30" spans="1:14">
      <c r="A30" s="118" t="s">
        <v>35</v>
      </c>
      <c r="B30" s="110">
        <v>0.95978926491421379</v>
      </c>
      <c r="C30" s="110">
        <v>1.3083020119225037</v>
      </c>
      <c r="D30" s="110">
        <v>1.3888173392461196</v>
      </c>
      <c r="E30" s="110">
        <v>1.1918184023238927</v>
      </c>
      <c r="F30" s="110">
        <v>1.3649859130434785</v>
      </c>
      <c r="G30" s="110">
        <v>1.1116007303370785</v>
      </c>
      <c r="H30" s="110">
        <v>1.3732041615331967</v>
      </c>
      <c r="I30" s="110">
        <v>1.1432914479945617</v>
      </c>
      <c r="J30" s="110">
        <v>1.0947526300824566</v>
      </c>
      <c r="K30" s="110">
        <v>0.99087352353780322</v>
      </c>
      <c r="L30" s="110">
        <v>1.0020215932914047</v>
      </c>
      <c r="M30" s="110">
        <v>1.0751799687677455</v>
      </c>
      <c r="N30" s="111">
        <f>SUM(B30:M30)</f>
        <v>14.004636986994457</v>
      </c>
    </row>
    <row r="31" spans="1:14">
      <c r="A31" s="113" t="s">
        <v>36</v>
      </c>
      <c r="B31" s="110">
        <v>981.83172853985775</v>
      </c>
      <c r="C31" s="110">
        <v>1328.7243524926646</v>
      </c>
      <c r="D31" s="110">
        <v>1593.0386306191447</v>
      </c>
      <c r="E31" s="110">
        <v>1592.1508092744734</v>
      </c>
      <c r="F31" s="110">
        <v>1864.3388459091907</v>
      </c>
      <c r="G31" s="110">
        <v>1950.4868655464386</v>
      </c>
      <c r="H31" s="110">
        <v>1975.3945471831257</v>
      </c>
      <c r="I31" s="110">
        <v>1446.9910883005059</v>
      </c>
      <c r="J31" s="110">
        <v>1198.2651579778842</v>
      </c>
      <c r="K31" s="110">
        <v>982.77645966693945</v>
      </c>
      <c r="L31" s="110">
        <v>1113.3091103863512</v>
      </c>
      <c r="M31" s="110">
        <v>1597.8694909386468</v>
      </c>
      <c r="N31" s="111">
        <f t="shared" si="4"/>
        <v>17625.177086835225</v>
      </c>
    </row>
    <row r="32" spans="1:14">
      <c r="A32" s="113" t="s">
        <v>47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18.02</v>
      </c>
      <c r="I32" s="110">
        <v>31.57</v>
      </c>
      <c r="J32" s="110">
        <v>0</v>
      </c>
      <c r="K32" s="110">
        <v>0</v>
      </c>
      <c r="L32" s="110">
        <v>0</v>
      </c>
      <c r="M32" s="110">
        <v>0</v>
      </c>
      <c r="N32" s="111">
        <f t="shared" si="4"/>
        <v>49.59</v>
      </c>
    </row>
    <row r="33" spans="1:14">
      <c r="A33" s="113" t="s">
        <v>48</v>
      </c>
      <c r="B33" s="110">
        <v>0.45332913584133477</v>
      </c>
      <c r="C33" s="110">
        <v>0.82861400894187776</v>
      </c>
      <c r="D33" s="110">
        <v>1.3096821877309681</v>
      </c>
      <c r="E33" s="110">
        <v>1.0486564996368919</v>
      </c>
      <c r="F33" s="110">
        <v>1.3710144927536232</v>
      </c>
      <c r="G33" s="110">
        <v>1.5337078651685392</v>
      </c>
      <c r="H33" s="110">
        <v>0.87885010266940455</v>
      </c>
      <c r="I33" s="110">
        <v>1.203263086335826</v>
      </c>
      <c r="J33" s="110">
        <v>1.4984361671879443</v>
      </c>
      <c r="K33" s="110">
        <v>1.1940085592011411</v>
      </c>
      <c r="L33" s="110">
        <v>1.175401816911251</v>
      </c>
      <c r="M33" s="110">
        <v>2.6277683134582626</v>
      </c>
      <c r="N33" s="111">
        <f t="shared" si="4"/>
        <v>15.122732235837063</v>
      </c>
    </row>
    <row r="34" spans="1:14">
      <c r="A34" s="113" t="s">
        <v>38</v>
      </c>
      <c r="B34" s="110">
        <v>6.0785991657484653</v>
      </c>
      <c r="C34" s="110">
        <v>14.560422934059076</v>
      </c>
      <c r="D34" s="110">
        <v>32.241122884027178</v>
      </c>
      <c r="E34" s="110">
        <v>84.711539059653234</v>
      </c>
      <c r="F34" s="110">
        <v>147.44167641831808</v>
      </c>
      <c r="G34" s="110">
        <v>143.2602544769434</v>
      </c>
      <c r="H34" s="110">
        <v>154.45506278922005</v>
      </c>
      <c r="I34" s="110">
        <v>32.986407097212776</v>
      </c>
      <c r="J34" s="110">
        <v>141.27933139845027</v>
      </c>
      <c r="K34" s="110">
        <v>96.299003280974276</v>
      </c>
      <c r="L34" s="110">
        <v>30.408440083857442</v>
      </c>
      <c r="M34" s="110">
        <v>38.909518999238855</v>
      </c>
      <c r="N34" s="111">
        <f t="shared" si="4"/>
        <v>922.63137858770301</v>
      </c>
    </row>
    <row r="35" spans="1:14">
      <c r="A35" s="113" t="s">
        <v>39</v>
      </c>
      <c r="B35" s="110">
        <v>0</v>
      </c>
      <c r="C35" s="110">
        <v>0.16997461997019375</v>
      </c>
      <c r="D35" s="110">
        <v>1.3739489874353288</v>
      </c>
      <c r="E35" s="110">
        <v>0</v>
      </c>
      <c r="F35" s="110">
        <v>0.94426492753623192</v>
      </c>
      <c r="G35" s="110">
        <v>2.2361372331460676</v>
      </c>
      <c r="H35" s="110">
        <v>1.0161696509240246</v>
      </c>
      <c r="I35" s="110">
        <v>4.1080815771583956E-2</v>
      </c>
      <c r="J35" s="110">
        <v>2.0639146005117999</v>
      </c>
      <c r="K35" s="110">
        <v>0</v>
      </c>
      <c r="L35" s="110">
        <v>2.1390427952480784</v>
      </c>
      <c r="M35" s="110">
        <v>0.19558835888699602</v>
      </c>
      <c r="N35" s="111">
        <f t="shared" si="4"/>
        <v>10.180121989430305</v>
      </c>
    </row>
    <row r="36" spans="1:14">
      <c r="A36" s="113" t="s">
        <v>49</v>
      </c>
      <c r="B36" s="113">
        <v>154.53812936374143</v>
      </c>
      <c r="C36" s="113">
        <v>152.04392058234566</v>
      </c>
      <c r="D36" s="113">
        <v>115.82250739099362</v>
      </c>
      <c r="E36" s="113">
        <v>159.58267040551587</v>
      </c>
      <c r="F36" s="113">
        <v>153.92138305381599</v>
      </c>
      <c r="G36" s="113">
        <v>138.18181600302336</v>
      </c>
      <c r="H36" s="113">
        <v>154.89377490612787</v>
      </c>
      <c r="I36" s="113">
        <v>137.65674400550205</v>
      </c>
      <c r="J36" s="113">
        <v>105.7831170605794</v>
      </c>
      <c r="K36" s="113">
        <v>136.64643132497358</v>
      </c>
      <c r="L36" s="113">
        <v>116.67833009931516</v>
      </c>
      <c r="M36" s="113">
        <v>145.55076981501526</v>
      </c>
      <c r="N36" s="111">
        <f t="shared" si="4"/>
        <v>1671.2995940109492</v>
      </c>
    </row>
    <row r="37" spans="1:14" ht="15.75">
      <c r="A37" s="125" t="s">
        <v>50</v>
      </c>
      <c r="B37" s="112">
        <f t="shared" ref="B37:N37" si="5">SUM(B26:B36)</f>
        <v>2445.1867815145374</v>
      </c>
      <c r="C37" s="112">
        <f t="shared" si="5"/>
        <v>3127.4507582914157</v>
      </c>
      <c r="D37" s="112">
        <f t="shared" si="5"/>
        <v>3556.4306786747134</v>
      </c>
      <c r="E37" s="112">
        <f t="shared" si="5"/>
        <v>3475.6644449884247</v>
      </c>
      <c r="F37" s="112">
        <f t="shared" si="5"/>
        <v>3668.6518092580609</v>
      </c>
      <c r="G37" s="112">
        <f t="shared" si="5"/>
        <v>4125.9058728185828</v>
      </c>
      <c r="H37" s="112">
        <f t="shared" si="5"/>
        <v>4024.4926299725976</v>
      </c>
      <c r="I37" s="112">
        <f t="shared" si="5"/>
        <v>3081.4708382499498</v>
      </c>
      <c r="J37" s="112">
        <f t="shared" si="5"/>
        <v>2688.7285732652522</v>
      </c>
      <c r="K37" s="112">
        <f t="shared" si="5"/>
        <v>2360.54357917171</v>
      </c>
      <c r="L37" s="112">
        <f t="shared" si="5"/>
        <v>2367.427429686928</v>
      </c>
      <c r="M37" s="112">
        <f t="shared" si="5"/>
        <v>3313.6703038175388</v>
      </c>
      <c r="N37" s="112">
        <f t="shared" si="5"/>
        <v>38235.623699709715</v>
      </c>
    </row>
    <row r="38" spans="1:14" ht="15.75">
      <c r="A38" s="121" t="s">
        <v>51</v>
      </c>
      <c r="B38" s="112">
        <f t="shared" ref="B38:N38" si="6">+B24-B37</f>
        <v>7137.7738005962983</v>
      </c>
      <c r="C38" s="112">
        <f t="shared" si="6"/>
        <v>8392.6460133801847</v>
      </c>
      <c r="D38" s="112">
        <f t="shared" si="6"/>
        <v>8142.7212727376245</v>
      </c>
      <c r="E38" s="112">
        <f t="shared" si="6"/>
        <v>8164.0280989759467</v>
      </c>
      <c r="F38" s="112">
        <f t="shared" si="6"/>
        <v>7600.3472338614301</v>
      </c>
      <c r="G38" s="112">
        <f t="shared" si="6"/>
        <v>7033.172221447172</v>
      </c>
      <c r="H38" s="112">
        <f t="shared" si="6"/>
        <v>9100.2713512847931</v>
      </c>
      <c r="I38" s="112">
        <f t="shared" si="6"/>
        <v>6419.0666908047515</v>
      </c>
      <c r="J38" s="112">
        <f t="shared" si="6"/>
        <v>7051.6429411010649</v>
      </c>
      <c r="K38" s="112">
        <f t="shared" si="6"/>
        <v>7105.9488996747423</v>
      </c>
      <c r="L38" s="112">
        <f t="shared" si="6"/>
        <v>6722.5676676764579</v>
      </c>
      <c r="M38" s="112">
        <f t="shared" si="6"/>
        <v>7149.6518179445575</v>
      </c>
      <c r="N38" s="112">
        <f t="shared" si="6"/>
        <v>90019.838009485014</v>
      </c>
    </row>
    <row r="39" spans="1:14" ht="15" customHeight="1">
      <c r="A39" s="161" t="s">
        <v>84</v>
      </c>
      <c r="B39" s="162"/>
      <c r="C39" s="138"/>
      <c r="D39" s="138"/>
      <c r="E39" s="138"/>
      <c r="F39" s="138"/>
      <c r="G39" s="143"/>
      <c r="H39" s="143"/>
      <c r="I39" s="143"/>
      <c r="J39" s="143"/>
      <c r="K39" s="143"/>
      <c r="L39" s="143"/>
      <c r="M39" s="143"/>
      <c r="N39" s="143"/>
    </row>
    <row r="40" spans="1:14">
      <c r="A40" s="139" t="s">
        <v>54</v>
      </c>
      <c r="B40" s="140"/>
      <c r="C40" s="140"/>
      <c r="D40" s="140"/>
      <c r="E40" s="140"/>
      <c r="F40" s="140"/>
      <c r="G40" s="128"/>
      <c r="H40" s="128"/>
      <c r="I40" s="128"/>
      <c r="J40" s="128"/>
      <c r="K40" s="128"/>
      <c r="L40" s="128"/>
      <c r="M40" s="128"/>
      <c r="N40" s="129"/>
    </row>
    <row r="41" spans="1:14">
      <c r="A41" s="141" t="s">
        <v>55</v>
      </c>
      <c r="B41" s="140"/>
      <c r="C41" s="140"/>
      <c r="D41" s="140"/>
      <c r="E41" s="140"/>
      <c r="F41" s="140"/>
      <c r="G41" s="128"/>
      <c r="H41" s="128"/>
      <c r="I41" s="128"/>
      <c r="J41" s="128"/>
      <c r="K41" s="128"/>
      <c r="L41" s="128"/>
      <c r="M41" s="128"/>
      <c r="N41" s="129"/>
    </row>
    <row r="42" spans="1:14">
      <c r="A42" s="141" t="s">
        <v>56</v>
      </c>
      <c r="B42" s="140"/>
      <c r="C42" s="140"/>
      <c r="D42" s="140"/>
      <c r="E42" s="140"/>
      <c r="F42" s="140"/>
      <c r="G42" s="129"/>
      <c r="H42" s="129"/>
      <c r="I42" s="129"/>
      <c r="J42" s="129"/>
      <c r="K42" s="129"/>
      <c r="L42" s="129"/>
      <c r="M42" s="129"/>
      <c r="N42" s="128"/>
    </row>
    <row r="43" spans="1:14">
      <c r="A43" s="141" t="s">
        <v>85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03"/>
    </row>
    <row r="44" spans="1:14">
      <c r="A44" s="141" t="s">
        <v>59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03"/>
    </row>
    <row r="45" spans="1:14">
      <c r="A45" s="141" t="s">
        <v>60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3"/>
    </row>
    <row r="46" spans="1:14">
      <c r="A46" s="141" t="s">
        <v>61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3"/>
    </row>
    <row r="47" spans="1:14">
      <c r="A47" s="141" t="s">
        <v>86</v>
      </c>
      <c r="B47" s="140"/>
      <c r="C47" s="140"/>
      <c r="D47" s="140"/>
      <c r="E47" s="140"/>
      <c r="F47" s="140"/>
      <c r="G47" s="129"/>
      <c r="H47" s="129"/>
      <c r="I47" s="129"/>
      <c r="J47" s="129"/>
      <c r="K47" s="129"/>
      <c r="L47" s="129"/>
      <c r="M47" s="129"/>
      <c r="N47" s="103"/>
    </row>
  </sheetData>
  <mergeCells count="3">
    <mergeCell ref="A7:N7"/>
    <mergeCell ref="A8:N8"/>
    <mergeCell ref="A39:B39"/>
  </mergeCells>
  <pageMargins left="0.7" right="0.7" top="0.75" bottom="0.75" header="0.3" footer="0.3"/>
  <pageSetup paperSize="9" orientation="landscape" r:id="rId1"/>
  <rowBreaks count="1" manualBreakCount="1">
    <brk id="42" max="16383" man="1"/>
  </rowBreaks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3:IV46"/>
  <sheetViews>
    <sheetView topLeftCell="B1" zoomScale="70" zoomScaleNormal="70" workbookViewId="0">
      <selection activeCell="J29" sqref="J29"/>
    </sheetView>
  </sheetViews>
  <sheetFormatPr defaultRowHeight="12.75"/>
  <cols>
    <col min="1" max="1" width="0" style="73" hidden="1" customWidth="1"/>
    <col min="2" max="2" width="28" style="97" customWidth="1"/>
    <col min="3" max="15" width="17.5703125" style="73" customWidth="1"/>
    <col min="16" max="16" width="9.140625" style="73"/>
    <col min="17" max="17" width="9.140625" style="74"/>
    <col min="18" max="18" width="12.42578125" style="74" bestFit="1" customWidth="1"/>
    <col min="19" max="19" width="12" style="74" bestFit="1" customWidth="1"/>
    <col min="20" max="20" width="13" style="74" bestFit="1" customWidth="1"/>
    <col min="21" max="16384" width="9.140625" style="74"/>
  </cols>
  <sheetData>
    <row r="3" spans="2:256" ht="20.25">
      <c r="B3" s="5"/>
      <c r="F3" s="39" t="s">
        <v>0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2:256">
      <c r="B4" s="5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</row>
    <row r="5" spans="2:256" ht="18.75">
      <c r="B5" s="98" t="s">
        <v>88</v>
      </c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</row>
    <row r="6" spans="2:256" ht="15">
      <c r="B6" s="159" t="s">
        <v>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2:256" ht="18.75">
      <c r="B7" s="160" t="s">
        <v>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</row>
    <row r="8" spans="2:256" s="79" customFormat="1" ht="18.75">
      <c r="B8" s="77" t="s">
        <v>4</v>
      </c>
      <c r="C8" s="78" t="s">
        <v>64</v>
      </c>
      <c r="D8" s="78" t="s">
        <v>65</v>
      </c>
      <c r="E8" s="78" t="s">
        <v>66</v>
      </c>
      <c r="F8" s="78" t="s">
        <v>67</v>
      </c>
      <c r="G8" s="78" t="s">
        <v>68</v>
      </c>
      <c r="H8" s="78" t="s">
        <v>69</v>
      </c>
      <c r="I8" s="78" t="s">
        <v>70</v>
      </c>
      <c r="J8" s="78" t="s">
        <v>71</v>
      </c>
      <c r="K8" s="78" t="s">
        <v>72</v>
      </c>
      <c r="L8" s="78" t="s">
        <v>73</v>
      </c>
      <c r="M8" s="78" t="s">
        <v>74</v>
      </c>
      <c r="N8" s="78" t="s">
        <v>75</v>
      </c>
      <c r="O8" s="78" t="s">
        <v>76</v>
      </c>
    </row>
    <row r="9" spans="2:256" s="81" customFormat="1" ht="15.75">
      <c r="B9" s="36" t="s">
        <v>28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0"/>
    </row>
    <row r="10" spans="2:256" s="81" customFormat="1" ht="15.75">
      <c r="B10" s="38" t="s">
        <v>77</v>
      </c>
      <c r="C10" s="46">
        <v>6676.4124407588488</v>
      </c>
      <c r="D10" s="46">
        <v>6307.0413588764168</v>
      </c>
      <c r="E10" s="46">
        <v>5820.5466719751021</v>
      </c>
      <c r="F10" s="46">
        <v>5790.499570549131</v>
      </c>
      <c r="G10" s="46">
        <v>6381.1481608374052</v>
      </c>
      <c r="H10" s="46">
        <v>6599.9187645464435</v>
      </c>
      <c r="I10" s="46">
        <v>7512.0641717550188</v>
      </c>
      <c r="J10" s="46">
        <v>8155.4994443115056</v>
      </c>
      <c r="K10" s="46">
        <v>8528.9252533557265</v>
      </c>
      <c r="L10" s="46">
        <v>9639.7679608103062</v>
      </c>
      <c r="M10" s="46">
        <v>8102.9065752653369</v>
      </c>
      <c r="N10" s="46">
        <v>8288.4158223090344</v>
      </c>
      <c r="O10" s="34">
        <f>SUM(C10:N10)</f>
        <v>87803.146195350273</v>
      </c>
      <c r="P10" s="82"/>
      <c r="Q10" s="101"/>
    </row>
    <row r="11" spans="2:256" ht="15.75">
      <c r="B11" s="38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4"/>
      <c r="Q11" s="101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2:256" ht="15">
      <c r="B12" s="46" t="s">
        <v>31</v>
      </c>
      <c r="C12" s="46">
        <v>439.44400167003101</v>
      </c>
      <c r="D12" s="46">
        <v>315.38460633600965</v>
      </c>
      <c r="E12" s="46">
        <v>252.17068136732877</v>
      </c>
      <c r="F12" s="46">
        <v>350.87935002181189</v>
      </c>
      <c r="G12" s="46">
        <v>506.71085962324548</v>
      </c>
      <c r="H12" s="46">
        <v>443.39073111396169</v>
      </c>
      <c r="I12" s="46">
        <v>711.38374488130034</v>
      </c>
      <c r="J12" s="46">
        <v>731.50246035061355</v>
      </c>
      <c r="K12" s="46">
        <v>677.09562762918108</v>
      </c>
      <c r="L12" s="46">
        <v>583.25536700235295</v>
      </c>
      <c r="M12" s="46">
        <v>388.87945826256947</v>
      </c>
      <c r="N12" s="46">
        <v>448.7487905770127</v>
      </c>
      <c r="O12" s="34">
        <f>SUM(C12:N12)</f>
        <v>5848.8456788354188</v>
      </c>
      <c r="Q12" s="101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2:256" ht="15">
      <c r="B13" s="45" t="s">
        <v>32</v>
      </c>
      <c r="C13" s="46">
        <v>0</v>
      </c>
      <c r="D13" s="46">
        <v>0</v>
      </c>
      <c r="E13" s="46">
        <v>18.137842320000001</v>
      </c>
      <c r="F13" s="46">
        <v>72.734370380000001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34">
        <f t="shared" ref="O13:O19" si="0">SUM(C13:N13)</f>
        <v>90.872212700000006</v>
      </c>
      <c r="Q13" s="101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2:256" ht="15">
      <c r="B14" s="46" t="s">
        <v>33</v>
      </c>
      <c r="C14" s="46">
        <v>41.309146448613681</v>
      </c>
      <c r="D14" s="46">
        <v>50.72021846635667</v>
      </c>
      <c r="E14" s="46">
        <v>35.191326119196134</v>
      </c>
      <c r="F14" s="46">
        <v>76.868672076628357</v>
      </c>
      <c r="G14" s="46">
        <v>93.888126279106544</v>
      </c>
      <c r="H14" s="46">
        <v>94.153003116779487</v>
      </c>
      <c r="I14" s="46">
        <v>125.33130539460289</v>
      </c>
      <c r="J14" s="46">
        <v>66.220123306850638</v>
      </c>
      <c r="K14" s="46">
        <v>114.8609345270972</v>
      </c>
      <c r="L14" s="46">
        <v>231.22404414827463</v>
      </c>
      <c r="M14" s="46">
        <v>184.52071476755802</v>
      </c>
      <c r="N14" s="46">
        <v>146.36796368686061</v>
      </c>
      <c r="O14" s="34">
        <f t="shared" si="0"/>
        <v>1260.6555783379247</v>
      </c>
      <c r="Q14" s="101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2:256" ht="15">
      <c r="B15" s="46" t="s">
        <v>34</v>
      </c>
      <c r="C15" s="46">
        <v>16.060628091954019</v>
      </c>
      <c r="D15" s="46">
        <v>13.213910925668369</v>
      </c>
      <c r="E15" s="46">
        <v>13.712537009086708</v>
      </c>
      <c r="F15" s="46">
        <v>11.473780965517243</v>
      </c>
      <c r="G15" s="46">
        <v>13.407467999380133</v>
      </c>
      <c r="H15" s="46">
        <v>14.233757140637142</v>
      </c>
      <c r="I15" s="46">
        <v>15.494871218773657</v>
      </c>
      <c r="J15" s="46">
        <v>21.45213743668457</v>
      </c>
      <c r="K15" s="46">
        <v>8.2038088443759616</v>
      </c>
      <c r="L15" s="46">
        <v>22.732668869538173</v>
      </c>
      <c r="M15" s="46">
        <v>8.509841972226555</v>
      </c>
      <c r="N15" s="46">
        <v>19.941265057121097</v>
      </c>
      <c r="O15" s="34">
        <f t="shared" si="0"/>
        <v>178.43667553096358</v>
      </c>
      <c r="Q15" s="101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2:256" ht="15">
      <c r="B16" s="45" t="s">
        <v>35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34">
        <f t="shared" si="0"/>
        <v>0</v>
      </c>
      <c r="Q16" s="101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2:256" ht="15">
      <c r="B17" s="46" t="s">
        <v>36</v>
      </c>
      <c r="C17" s="46">
        <v>9.0688549425287359</v>
      </c>
      <c r="D17" s="46">
        <v>215.81186535723336</v>
      </c>
      <c r="E17" s="46">
        <v>207.67858744598536</v>
      </c>
      <c r="F17" s="46">
        <v>147.65095846052199</v>
      </c>
      <c r="G17" s="46">
        <v>5.7192814969781489</v>
      </c>
      <c r="H17" s="46">
        <v>0.88176254856254865</v>
      </c>
      <c r="I17" s="46">
        <v>1.9467126116578355</v>
      </c>
      <c r="J17" s="46">
        <v>9.5993297313891013</v>
      </c>
      <c r="K17" s="46">
        <v>4.4437470107858239</v>
      </c>
      <c r="L17" s="46">
        <v>6.9205176177888355</v>
      </c>
      <c r="M17" s="46">
        <v>4.9329632391948817</v>
      </c>
      <c r="N17" s="46">
        <v>44.853659038050267</v>
      </c>
      <c r="O17" s="34">
        <f t="shared" si="0"/>
        <v>659.50823950067695</v>
      </c>
      <c r="Q17" s="101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2:256" ht="15">
      <c r="B18" s="46" t="s">
        <v>37</v>
      </c>
      <c r="C18" s="46">
        <v>140.98305475862071</v>
      </c>
      <c r="D18" s="46">
        <v>130.90104374903416</v>
      </c>
      <c r="E18" s="46">
        <v>139.0076656707223</v>
      </c>
      <c r="F18" s="46">
        <v>123.48170930268199</v>
      </c>
      <c r="G18" s="46">
        <v>97.753666728653343</v>
      </c>
      <c r="H18" s="46">
        <v>137.64313807303807</v>
      </c>
      <c r="I18" s="46">
        <v>152.41584171082513</v>
      </c>
      <c r="J18" s="46">
        <v>158.70621473522635</v>
      </c>
      <c r="K18" s="46">
        <v>161.05983731895222</v>
      </c>
      <c r="L18" s="46">
        <v>183.21229679676563</v>
      </c>
      <c r="M18" s="46">
        <v>235.64925085036666</v>
      </c>
      <c r="N18" s="46">
        <v>199.29346289413553</v>
      </c>
      <c r="O18" s="34">
        <f t="shared" si="0"/>
        <v>1860.1071825890219</v>
      </c>
      <c r="Q18" s="101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2:256" ht="15">
      <c r="B19" s="46" t="s">
        <v>38</v>
      </c>
      <c r="C19" s="46">
        <v>30.25205558810525</v>
      </c>
      <c r="D19" s="46">
        <v>55.526600071020496</v>
      </c>
      <c r="E19" s="46">
        <v>17.334803786727583</v>
      </c>
      <c r="F19" s="46">
        <v>32.450669395879544</v>
      </c>
      <c r="G19" s="46">
        <v>14.685521602355495</v>
      </c>
      <c r="H19" s="46">
        <v>21.874678113796321</v>
      </c>
      <c r="I19" s="46">
        <v>49.490013034973508</v>
      </c>
      <c r="J19" s="46">
        <v>41.404581385855721</v>
      </c>
      <c r="K19" s="46">
        <v>27.215310778756223</v>
      </c>
      <c r="L19" s="46">
        <v>47.208628117688789</v>
      </c>
      <c r="M19" s="46">
        <v>67.719878643514264</v>
      </c>
      <c r="N19" s="46">
        <v>94.221774785985176</v>
      </c>
      <c r="O19" s="34">
        <f t="shared" si="0"/>
        <v>499.38451530465846</v>
      </c>
      <c r="Q19" s="101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2:256" ht="15">
      <c r="B20" s="46" t="s">
        <v>39</v>
      </c>
      <c r="C20" s="46">
        <v>22.395603662835249</v>
      </c>
      <c r="D20" s="46">
        <v>35.402491871426363</v>
      </c>
      <c r="E20" s="46">
        <v>11.6793714461728</v>
      </c>
      <c r="F20" s="46">
        <v>6.8328071264367818</v>
      </c>
      <c r="G20" s="46">
        <v>13.783158871842554</v>
      </c>
      <c r="H20" s="46">
        <v>16.441060963480961</v>
      </c>
      <c r="I20" s="46">
        <v>17.838381801665406</v>
      </c>
      <c r="J20" s="46">
        <v>20.846917513430544</v>
      </c>
      <c r="K20" s="46">
        <v>35.280818644067793</v>
      </c>
      <c r="L20" s="46">
        <v>31.03618622298243</v>
      </c>
      <c r="M20" s="46">
        <v>42.978395194258077</v>
      </c>
      <c r="N20" s="46">
        <v>38.726445316070063</v>
      </c>
      <c r="O20" s="34">
        <f>SUM(C20:N20)</f>
        <v>293.24163863466902</v>
      </c>
      <c r="Q20" s="101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2:256" ht="15">
      <c r="B21" s="46" t="s">
        <v>89</v>
      </c>
      <c r="C21" s="46">
        <v>196.24933304228105</v>
      </c>
      <c r="D21" s="46">
        <v>214.88239340727716</v>
      </c>
      <c r="E21" s="46">
        <v>247.28260708250016</v>
      </c>
      <c r="F21" s="46">
        <v>264.32259741599773</v>
      </c>
      <c r="G21" s="46">
        <v>290.54149732853</v>
      </c>
      <c r="H21" s="46">
        <v>145.17091388849479</v>
      </c>
      <c r="I21" s="46">
        <v>269.25908757988907</v>
      </c>
      <c r="J21" s="46">
        <v>172.60189913677505</v>
      </c>
      <c r="K21" s="46">
        <v>327.35019204533927</v>
      </c>
      <c r="L21" s="46">
        <v>284.91113924218575</v>
      </c>
      <c r="M21" s="46">
        <v>198.6156937876757</v>
      </c>
      <c r="N21" s="46">
        <v>334.72723310651065</v>
      </c>
      <c r="O21" s="34">
        <f>SUM(C21:N21)</f>
        <v>2945.9145870634566</v>
      </c>
      <c r="Q21" s="101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2:256" ht="15.75">
      <c r="B22" s="83" t="s">
        <v>41</v>
      </c>
      <c r="C22" s="62">
        <f>SUM(C12:C21)</f>
        <v>895.76267820496969</v>
      </c>
      <c r="D22" s="62">
        <f t="shared" ref="D22:N22" si="1">SUM(D12:D21)</f>
        <v>1031.8431301840262</v>
      </c>
      <c r="E22" s="62">
        <f t="shared" si="1"/>
        <v>942.19542224771976</v>
      </c>
      <c r="F22" s="62">
        <f t="shared" si="1"/>
        <v>1086.6949151454755</v>
      </c>
      <c r="G22" s="62">
        <f t="shared" si="1"/>
        <v>1036.4895799300918</v>
      </c>
      <c r="H22" s="62">
        <f t="shared" si="1"/>
        <v>873.78904495875099</v>
      </c>
      <c r="I22" s="62">
        <f t="shared" si="1"/>
        <v>1343.159958233688</v>
      </c>
      <c r="J22" s="62">
        <f t="shared" si="1"/>
        <v>1222.3336635968253</v>
      </c>
      <c r="K22" s="62">
        <f t="shared" si="1"/>
        <v>1355.5102767985557</v>
      </c>
      <c r="L22" s="62">
        <f t="shared" si="1"/>
        <v>1390.5008480175773</v>
      </c>
      <c r="M22" s="62">
        <f t="shared" si="1"/>
        <v>1131.8061967173635</v>
      </c>
      <c r="N22" s="62">
        <f t="shared" si="1"/>
        <v>1326.8805944617461</v>
      </c>
      <c r="O22" s="34">
        <f>SUM(C22:N22)</f>
        <v>13636.966308496791</v>
      </c>
      <c r="Q22" s="101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2:256" ht="15.75">
      <c r="B23" s="84" t="s">
        <v>80</v>
      </c>
      <c r="C23" s="62">
        <f>+C22+C10</f>
        <v>7572.175118963818</v>
      </c>
      <c r="D23" s="62">
        <f t="shared" ref="D23:O23" si="2">+D22+D10</f>
        <v>7338.8844890604432</v>
      </c>
      <c r="E23" s="62">
        <f t="shared" si="2"/>
        <v>6762.7420942228218</v>
      </c>
      <c r="F23" s="62">
        <f t="shared" si="2"/>
        <v>6877.1944856946066</v>
      </c>
      <c r="G23" s="62">
        <f t="shared" si="2"/>
        <v>7417.6377407674972</v>
      </c>
      <c r="H23" s="62">
        <f t="shared" si="2"/>
        <v>7473.7078095051947</v>
      </c>
      <c r="I23" s="62">
        <f t="shared" si="2"/>
        <v>8855.2241299887064</v>
      </c>
      <c r="J23" s="62">
        <f t="shared" si="2"/>
        <v>9377.8331079083309</v>
      </c>
      <c r="K23" s="62">
        <f t="shared" si="2"/>
        <v>9884.4355301542819</v>
      </c>
      <c r="L23" s="62">
        <f t="shared" si="2"/>
        <v>11030.268808827883</v>
      </c>
      <c r="M23" s="62">
        <f t="shared" si="2"/>
        <v>9234.7127719827004</v>
      </c>
      <c r="N23" s="62">
        <f t="shared" si="2"/>
        <v>9615.2964167707796</v>
      </c>
      <c r="O23" s="62">
        <f t="shared" si="2"/>
        <v>101440.11250384706</v>
      </c>
      <c r="Q23" s="101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2:256" ht="18.75">
      <c r="B24" s="85" t="s">
        <v>90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34"/>
      <c r="Q24" s="101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2:256" ht="15">
      <c r="B25" s="86" t="s">
        <v>31</v>
      </c>
      <c r="C25" s="46">
        <v>21.190804597701149</v>
      </c>
      <c r="D25" s="46">
        <v>18.292381393911299</v>
      </c>
      <c r="E25" s="46">
        <v>14.757431079624208</v>
      </c>
      <c r="F25" s="46">
        <v>13.370114942528735</v>
      </c>
      <c r="G25" s="46">
        <v>12.570897257089726</v>
      </c>
      <c r="H25" s="46">
        <v>17.482517482517483</v>
      </c>
      <c r="I25" s="46">
        <v>18.160484481453445</v>
      </c>
      <c r="J25" s="46">
        <v>24.182655410590943</v>
      </c>
      <c r="K25" s="46">
        <v>23.192604006163325</v>
      </c>
      <c r="L25" s="46">
        <v>25.775151609392005</v>
      </c>
      <c r="M25" s="46">
        <v>19.143392104852552</v>
      </c>
      <c r="N25" s="46">
        <v>23.049504950495045</v>
      </c>
      <c r="O25" s="34">
        <f>SUM(C25:N25)</f>
        <v>231.16793931631989</v>
      </c>
      <c r="Q25" s="101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2:256" ht="18">
      <c r="B26" s="87" t="s">
        <v>91</v>
      </c>
      <c r="C26" s="46">
        <v>615.06986004115799</v>
      </c>
      <c r="D26" s="46">
        <v>772.39194268656263</v>
      </c>
      <c r="E26" s="46">
        <v>585.09353176935883</v>
      </c>
      <c r="F26" s="46">
        <v>674.30650503809863</v>
      </c>
      <c r="G26" s="46">
        <v>612.96989857064989</v>
      </c>
      <c r="H26" s="46">
        <v>692.4447291010996</v>
      </c>
      <c r="I26" s="46">
        <v>595.49738062090876</v>
      </c>
      <c r="J26" s="46">
        <v>734.51209021447494</v>
      </c>
      <c r="K26" s="46">
        <v>749.39052605846939</v>
      </c>
      <c r="L26" s="46">
        <v>811.29728347028504</v>
      </c>
      <c r="M26" s="46">
        <v>707.17665896688573</v>
      </c>
      <c r="N26" s="46">
        <v>914.33720739402952</v>
      </c>
      <c r="O26" s="34">
        <f t="shared" ref="O26:O36" si="3">SUM(C26:N26)</f>
        <v>8464.4876139319822</v>
      </c>
      <c r="Q26" s="101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2:256" ht="18">
      <c r="B27" s="86" t="s">
        <v>92</v>
      </c>
      <c r="C27" s="46">
        <v>349.17652445969725</v>
      </c>
      <c r="D27" s="46">
        <v>307.25810603726575</v>
      </c>
      <c r="E27" s="46">
        <v>310.69578306795245</v>
      </c>
      <c r="F27" s="46">
        <v>379.35031162373025</v>
      </c>
      <c r="G27" s="46">
        <v>281.49085069924399</v>
      </c>
      <c r="H27" s="46">
        <v>314.259734998174</v>
      </c>
      <c r="I27" s="46">
        <v>438.71805492217544</v>
      </c>
      <c r="J27" s="46">
        <v>430.66039439394029</v>
      </c>
      <c r="K27" s="46">
        <v>385.75777738825241</v>
      </c>
      <c r="L27" s="46">
        <v>458.39616192080257</v>
      </c>
      <c r="M27" s="46">
        <v>452.72237662995053</v>
      </c>
      <c r="N27" s="46">
        <v>396.15575090352428</v>
      </c>
      <c r="O27" s="34">
        <f t="shared" si="3"/>
        <v>4504.6418270447102</v>
      </c>
      <c r="Q27" s="101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2:256" ht="18">
      <c r="B28" s="86" t="s">
        <v>93</v>
      </c>
      <c r="C28" s="46">
        <v>279.30900950317709</v>
      </c>
      <c r="D28" s="46">
        <v>231.59000208092709</v>
      </c>
      <c r="E28" s="46">
        <v>256.17980780348068</v>
      </c>
      <c r="F28" s="46">
        <v>250.25850652149427</v>
      </c>
      <c r="G28" s="46">
        <v>280.46204043510778</v>
      </c>
      <c r="H28" s="46">
        <v>304.03488502659081</v>
      </c>
      <c r="I28" s="46">
        <v>347.46832362279116</v>
      </c>
      <c r="J28" s="46">
        <v>323.43963776104715</v>
      </c>
      <c r="K28" s="46">
        <v>405.71684994030267</v>
      </c>
      <c r="L28" s="46">
        <v>405.20131603100049</v>
      </c>
      <c r="M28" s="46">
        <v>395.73064641779013</v>
      </c>
      <c r="N28" s="46">
        <v>451.75465960284441</v>
      </c>
      <c r="O28" s="34">
        <f t="shared" si="3"/>
        <v>3931.1456847465533</v>
      </c>
      <c r="P28" s="88"/>
      <c r="Q28" s="101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2:256" ht="15">
      <c r="B29" s="45" t="s">
        <v>35</v>
      </c>
      <c r="C29" s="46">
        <v>0.78467432950191573</v>
      </c>
      <c r="D29" s="46">
        <v>0.87467161180652153</v>
      </c>
      <c r="E29" s="46">
        <v>0.99491760357307846</v>
      </c>
      <c r="F29" s="46">
        <v>0.97318007662835249</v>
      </c>
      <c r="G29" s="46">
        <v>0.55942972260963897</v>
      </c>
      <c r="H29" s="46">
        <v>0.7785547785547785</v>
      </c>
      <c r="I29" s="46">
        <v>0.82513247539742618</v>
      </c>
      <c r="J29" s="46">
        <v>0.99002302379125084</v>
      </c>
      <c r="K29" s="46">
        <v>0.83050847457627108</v>
      </c>
      <c r="L29" s="46">
        <v>0.92054112890685746</v>
      </c>
      <c r="M29" s="46">
        <v>0.93618349196442496</v>
      </c>
      <c r="N29" s="46">
        <v>1.0205635948210205</v>
      </c>
      <c r="O29" s="34">
        <f>SUM(C29:N29)</f>
        <v>10.488380312131534</v>
      </c>
      <c r="P29" s="88"/>
      <c r="Q29" s="101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2:256" ht="15">
      <c r="B30" s="46" t="s">
        <v>36</v>
      </c>
      <c r="C30" s="46">
        <v>1073.8519650583837</v>
      </c>
      <c r="D30" s="46">
        <v>903.30782948256615</v>
      </c>
      <c r="E30" s="46">
        <v>879.27287552046573</v>
      </c>
      <c r="F30" s="46">
        <v>967.46052872811379</v>
      </c>
      <c r="G30" s="46">
        <v>1311.2705339232125</v>
      </c>
      <c r="H30" s="46">
        <v>1544.4217254500795</v>
      </c>
      <c r="I30" s="46">
        <v>1515.9046527668124</v>
      </c>
      <c r="J30" s="46">
        <v>1428.0096260428841</v>
      </c>
      <c r="K30" s="46">
        <v>1632.8685275656103</v>
      </c>
      <c r="L30" s="46">
        <v>1630.6380471636191</v>
      </c>
      <c r="M30" s="46">
        <v>1340.3829601399418</v>
      </c>
      <c r="N30" s="46">
        <v>1192.6190567255703</v>
      </c>
      <c r="O30" s="34">
        <f t="shared" si="3"/>
        <v>15420.008328567257</v>
      </c>
      <c r="Q30" s="101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2:256" ht="15">
      <c r="B31" s="46" t="s">
        <v>47</v>
      </c>
      <c r="C31" s="46">
        <v>0</v>
      </c>
      <c r="D31" s="46">
        <v>1.3491948471060899</v>
      </c>
      <c r="E31" s="46">
        <v>0</v>
      </c>
      <c r="F31" s="46">
        <v>1.28755281</v>
      </c>
      <c r="G31" s="46">
        <v>0</v>
      </c>
      <c r="H31" s="46">
        <v>0</v>
      </c>
      <c r="I31" s="46">
        <v>1.50192404</v>
      </c>
      <c r="J31" s="46">
        <v>1.60123054</v>
      </c>
      <c r="K31" s="46">
        <v>0</v>
      </c>
      <c r="L31" s="46">
        <v>0</v>
      </c>
      <c r="M31" s="46">
        <v>0</v>
      </c>
      <c r="N31" s="46">
        <v>0</v>
      </c>
      <c r="O31" s="34">
        <f t="shared" si="3"/>
        <v>5.7399022371060902</v>
      </c>
      <c r="P31" s="88"/>
      <c r="Q31" s="101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2:256" ht="15">
      <c r="B32" s="46" t="s">
        <v>48</v>
      </c>
      <c r="C32" s="46">
        <v>0.70191570881226062</v>
      </c>
      <c r="D32" s="46">
        <v>0.47442435481378464</v>
      </c>
      <c r="E32" s="46">
        <v>1.3260434313876481</v>
      </c>
      <c r="F32" s="46">
        <v>2.7831188929022987</v>
      </c>
      <c r="G32" s="46">
        <v>3.1583979289270099</v>
      </c>
      <c r="H32" s="46">
        <v>1.1282051282051284</v>
      </c>
      <c r="I32" s="46">
        <v>1.0038372985418265</v>
      </c>
      <c r="J32" s="46">
        <v>1.3338449731389102</v>
      </c>
      <c r="K32" s="46">
        <v>1.2942989214175653</v>
      </c>
      <c r="L32" s="46">
        <v>1.3232778728036074</v>
      </c>
      <c r="M32" s="46">
        <v>1.5805897955999377</v>
      </c>
      <c r="N32" s="46">
        <v>2.1721249047981721</v>
      </c>
      <c r="O32" s="34">
        <f t="shared" si="3"/>
        <v>18.280079211348149</v>
      </c>
      <c r="P32" s="88"/>
      <c r="Q32" s="101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ht="15">
      <c r="B33" s="46" t="s">
        <v>38</v>
      </c>
      <c r="C33" s="46">
        <v>33.210982601302682</v>
      </c>
      <c r="D33" s="46">
        <v>38.333618883880391</v>
      </c>
      <c r="E33" s="46">
        <v>22.222944291395347</v>
      </c>
      <c r="F33" s="46">
        <v>109.16430649228508</v>
      </c>
      <c r="G33" s="46">
        <v>94.633913380832809</v>
      </c>
      <c r="H33" s="46">
        <v>132.556576546522</v>
      </c>
      <c r="I33" s="46">
        <v>89.185751629710268</v>
      </c>
      <c r="J33" s="46">
        <v>81.711859905743765</v>
      </c>
      <c r="K33" s="46">
        <v>30.3658674546379</v>
      </c>
      <c r="L33" s="46">
        <v>71.974271025241791</v>
      </c>
      <c r="M33" s="46">
        <v>53.687811433521247</v>
      </c>
      <c r="N33" s="46">
        <v>60.328145810495052</v>
      </c>
      <c r="O33" s="34">
        <f t="shared" si="3"/>
        <v>817.37604945556825</v>
      </c>
      <c r="P33" s="88"/>
      <c r="Q33" s="101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ht="15">
      <c r="B34" s="46" t="s">
        <v>39</v>
      </c>
      <c r="C34" s="46">
        <v>0</v>
      </c>
      <c r="D34" s="46">
        <v>0.89389584299180969</v>
      </c>
      <c r="E34" s="46">
        <v>0.75845287232404124</v>
      </c>
      <c r="F34" s="46">
        <v>1.07707832</v>
      </c>
      <c r="G34" s="46">
        <v>5.7808494999999995</v>
      </c>
      <c r="H34" s="46">
        <v>1.7977229834592074</v>
      </c>
      <c r="I34" s="46">
        <v>3.0148792199999996</v>
      </c>
      <c r="J34" s="46">
        <v>0.8076445433614734</v>
      </c>
      <c r="K34" s="46">
        <v>1.1012595839753465</v>
      </c>
      <c r="L34" s="46">
        <v>1.1082487327009796</v>
      </c>
      <c r="M34" s="46">
        <v>0</v>
      </c>
      <c r="N34" s="46">
        <v>1.907979741051028</v>
      </c>
      <c r="O34" s="34">
        <f t="shared" si="3"/>
        <v>18.248011339863886</v>
      </c>
      <c r="P34" s="88"/>
      <c r="Q34" s="101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ht="18">
      <c r="A35" s="89" t="s">
        <v>94</v>
      </c>
      <c r="B35" s="46" t="s">
        <v>89</v>
      </c>
      <c r="C35" s="46">
        <v>151.16322828780449</v>
      </c>
      <c r="D35" s="46">
        <v>126.15831592462563</v>
      </c>
      <c r="E35" s="46">
        <v>112.60895212773725</v>
      </c>
      <c r="F35" s="46">
        <v>101.43382458213465</v>
      </c>
      <c r="G35" s="46">
        <v>151.444537409628</v>
      </c>
      <c r="H35" s="46">
        <v>137.04478355542921</v>
      </c>
      <c r="I35" s="46">
        <v>117.15119869737231</v>
      </c>
      <c r="J35" s="46">
        <v>139.17571271642274</v>
      </c>
      <c r="K35" s="46">
        <v>118.52818147915269</v>
      </c>
      <c r="L35" s="46">
        <v>170.15399343715831</v>
      </c>
      <c r="M35" s="46">
        <v>95.219214608188324</v>
      </c>
      <c r="N35" s="46">
        <v>98.118369385622174</v>
      </c>
      <c r="O35" s="34">
        <f t="shared" si="3"/>
        <v>1518.200312211276</v>
      </c>
      <c r="P35" s="88"/>
      <c r="Q35" s="101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ht="15.75">
      <c r="B36" s="90" t="s">
        <v>50</v>
      </c>
      <c r="C36" s="62">
        <f>SUM(C25:C35)</f>
        <v>2524.458964587538</v>
      </c>
      <c r="D36" s="62">
        <f t="shared" ref="D36:N36" si="4">SUM(D25:D35)</f>
        <v>2400.9243831464569</v>
      </c>
      <c r="E36" s="62">
        <f t="shared" si="4"/>
        <v>2183.9107395672995</v>
      </c>
      <c r="F36" s="62">
        <f t="shared" si="4"/>
        <v>2501.4650280279161</v>
      </c>
      <c r="G36" s="62">
        <f t="shared" si="4"/>
        <v>2754.3413488273018</v>
      </c>
      <c r="H36" s="62">
        <f t="shared" si="4"/>
        <v>3145.9494350506316</v>
      </c>
      <c r="I36" s="62">
        <f t="shared" si="4"/>
        <v>3128.4316197751632</v>
      </c>
      <c r="J36" s="62">
        <f t="shared" si="4"/>
        <v>3166.4247195253965</v>
      </c>
      <c r="K36" s="62">
        <f t="shared" si="4"/>
        <v>3349.0464008725576</v>
      </c>
      <c r="L36" s="62">
        <f t="shared" si="4"/>
        <v>3576.7882923919105</v>
      </c>
      <c r="M36" s="62">
        <f t="shared" si="4"/>
        <v>3066.5798335886943</v>
      </c>
      <c r="N36" s="62">
        <f t="shared" si="4"/>
        <v>3141.4633630132512</v>
      </c>
      <c r="O36" s="34">
        <f t="shared" si="3"/>
        <v>34939.784128374115</v>
      </c>
      <c r="P36" s="88"/>
      <c r="Q36" s="101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ht="15.75">
      <c r="B37" s="84" t="s">
        <v>51</v>
      </c>
      <c r="C37" s="62">
        <f>+C23-C36</f>
        <v>5047.7161543762795</v>
      </c>
      <c r="D37" s="62">
        <f t="shared" ref="D37:O37" si="5">+D23-D36</f>
        <v>4937.9601059139859</v>
      </c>
      <c r="E37" s="62">
        <f t="shared" si="5"/>
        <v>4578.8313546555219</v>
      </c>
      <c r="F37" s="62">
        <f t="shared" si="5"/>
        <v>4375.72945766669</v>
      </c>
      <c r="G37" s="62">
        <f t="shared" si="5"/>
        <v>4663.2963919401955</v>
      </c>
      <c r="H37" s="62">
        <f t="shared" si="5"/>
        <v>4327.7583744545627</v>
      </c>
      <c r="I37" s="62">
        <f t="shared" si="5"/>
        <v>5726.7925102135432</v>
      </c>
      <c r="J37" s="62">
        <f t="shared" si="5"/>
        <v>6211.4083883829344</v>
      </c>
      <c r="K37" s="62">
        <f t="shared" si="5"/>
        <v>6535.3891292817243</v>
      </c>
      <c r="L37" s="62">
        <f t="shared" si="5"/>
        <v>7453.4805164359723</v>
      </c>
      <c r="M37" s="62">
        <f t="shared" si="5"/>
        <v>6168.1329383940065</v>
      </c>
      <c r="N37" s="62">
        <f t="shared" si="5"/>
        <v>6473.8330537575284</v>
      </c>
      <c r="O37" s="62">
        <f t="shared" si="5"/>
        <v>66500.328375472949</v>
      </c>
      <c r="Q37" s="101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ht="12.75" customHeight="1">
      <c r="A38" s="91" t="s">
        <v>95</v>
      </c>
      <c r="B38" s="161" t="s">
        <v>84</v>
      </c>
      <c r="C38" s="162"/>
      <c r="D38" s="138"/>
      <c r="E38" s="138"/>
      <c r="F38" s="138"/>
      <c r="G38" s="138"/>
      <c r="H38" s="92"/>
      <c r="I38" s="92"/>
      <c r="J38" s="92"/>
      <c r="K38" s="92"/>
      <c r="L38" s="92"/>
      <c r="M38" s="92"/>
      <c r="N38" s="92"/>
      <c r="O38" s="92"/>
      <c r="P38" s="92"/>
      <c r="Q38" s="101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3"/>
    </row>
    <row r="39" spans="1:256" ht="13.5">
      <c r="A39" s="91" t="s">
        <v>96</v>
      </c>
      <c r="B39" s="139" t="s">
        <v>54</v>
      </c>
      <c r="C39" s="140"/>
      <c r="D39" s="140"/>
      <c r="E39" s="140"/>
      <c r="F39" s="140"/>
      <c r="G39" s="140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256">
      <c r="A40" s="91" t="s">
        <v>55</v>
      </c>
      <c r="B40" s="141" t="s">
        <v>55</v>
      </c>
      <c r="C40" s="140"/>
      <c r="D40" s="140"/>
      <c r="E40" s="140"/>
      <c r="F40" s="140"/>
      <c r="G40" s="140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256">
      <c r="A41" s="91" t="s">
        <v>97</v>
      </c>
      <c r="B41" s="141" t="s">
        <v>56</v>
      </c>
      <c r="C41" s="140"/>
      <c r="D41" s="140"/>
      <c r="E41" s="140"/>
      <c r="F41" s="140"/>
      <c r="G41" s="140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</row>
    <row r="42" spans="1:256" ht="15">
      <c r="A42" s="91" t="s">
        <v>98</v>
      </c>
      <c r="B42" s="141" t="s">
        <v>85</v>
      </c>
      <c r="C42" s="114"/>
      <c r="D42" s="114"/>
      <c r="E42" s="114"/>
      <c r="F42" s="114"/>
      <c r="G42" s="114"/>
      <c r="H42" s="95"/>
      <c r="I42" s="95"/>
      <c r="J42" s="95"/>
      <c r="K42" s="95"/>
      <c r="L42" s="95"/>
      <c r="M42" s="95"/>
      <c r="N42" s="95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256" ht="15">
      <c r="A43" s="91" t="s">
        <v>56</v>
      </c>
      <c r="B43" s="141" t="s">
        <v>59</v>
      </c>
      <c r="C43" s="114"/>
      <c r="D43" s="114"/>
      <c r="E43" s="114"/>
      <c r="F43" s="114"/>
      <c r="G43" s="114"/>
      <c r="H43" s="95"/>
      <c r="I43" s="95"/>
      <c r="J43" s="95"/>
      <c r="K43" s="95"/>
      <c r="L43" s="95"/>
      <c r="M43" s="95"/>
      <c r="N43" s="95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6"/>
      <c r="AN43" s="96"/>
      <c r="AO43" s="96"/>
    </row>
    <row r="44" spans="1:256" ht="15">
      <c r="A44" s="97"/>
      <c r="B44" s="141" t="s">
        <v>60</v>
      </c>
      <c r="C44" s="114"/>
      <c r="D44" s="114"/>
      <c r="E44" s="114"/>
      <c r="F44" s="114"/>
      <c r="G44" s="114"/>
      <c r="H44" s="95"/>
      <c r="I44" s="95"/>
      <c r="J44" s="95"/>
      <c r="K44" s="95"/>
      <c r="L44" s="95"/>
      <c r="M44" s="95"/>
      <c r="N44" s="95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256" ht="15">
      <c r="A45" s="97"/>
      <c r="B45" s="141" t="s">
        <v>61</v>
      </c>
      <c r="C45" s="114"/>
      <c r="D45" s="114"/>
      <c r="E45" s="114"/>
      <c r="F45" s="114"/>
      <c r="G45" s="114"/>
      <c r="H45" s="95"/>
      <c r="I45" s="95"/>
      <c r="J45" s="95"/>
      <c r="K45" s="95"/>
      <c r="L45" s="95"/>
      <c r="M45" s="95"/>
      <c r="N45" s="95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</row>
    <row r="46" spans="1:256">
      <c r="A46" s="97"/>
      <c r="B46" s="141" t="s">
        <v>86</v>
      </c>
      <c r="C46" s="140"/>
      <c r="D46" s="140"/>
      <c r="E46" s="140"/>
      <c r="F46" s="140"/>
      <c r="G46" s="140"/>
      <c r="H46" s="94"/>
      <c r="I46" s="94"/>
      <c r="J46" s="94"/>
      <c r="K46" s="94"/>
      <c r="L46" s="94"/>
      <c r="M46" s="94"/>
      <c r="N46" s="94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</row>
  </sheetData>
  <mergeCells count="3">
    <mergeCell ref="B6:O6"/>
    <mergeCell ref="B7:O7"/>
    <mergeCell ref="B38:C38"/>
  </mergeCells>
  <pageMargins left="0.7" right="0.7" top="0.75" bottom="0.75" header="0.3" footer="0.3"/>
  <pageSetup scale="2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3:IV46"/>
  <sheetViews>
    <sheetView topLeftCell="B22" zoomScale="70" zoomScaleNormal="70" workbookViewId="0">
      <selection activeCell="B38" sqref="B38:G47"/>
    </sheetView>
  </sheetViews>
  <sheetFormatPr defaultRowHeight="12.75"/>
  <cols>
    <col min="1" max="1" width="0" style="73" hidden="1" customWidth="1"/>
    <col min="2" max="2" width="28" style="97" customWidth="1"/>
    <col min="3" max="15" width="17.5703125" style="73" customWidth="1"/>
    <col min="16" max="16" width="9.140625" style="73"/>
    <col min="17" max="17" width="9.140625" style="74"/>
    <col min="18" max="18" width="12.42578125" style="74" bestFit="1" customWidth="1"/>
    <col min="19" max="19" width="12" style="74" bestFit="1" customWidth="1"/>
    <col min="20" max="20" width="13" style="74" bestFit="1" customWidth="1"/>
    <col min="21" max="16384" width="9.140625" style="74"/>
  </cols>
  <sheetData>
    <row r="3" spans="2:256" ht="20.25">
      <c r="B3" s="5"/>
      <c r="F3" s="39" t="s">
        <v>0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2:256">
      <c r="B4" s="5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</row>
    <row r="5" spans="2:256" ht="18.75">
      <c r="B5" s="98" t="s">
        <v>99</v>
      </c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</row>
    <row r="6" spans="2:256" ht="15">
      <c r="B6" s="159" t="s">
        <v>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2:256" ht="18.75">
      <c r="B7" s="160" t="s">
        <v>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</row>
    <row r="8" spans="2:256" s="79" customFormat="1" ht="18.75">
      <c r="B8" s="77" t="s">
        <v>4</v>
      </c>
      <c r="C8" s="78" t="s">
        <v>64</v>
      </c>
      <c r="D8" s="78" t="s">
        <v>65</v>
      </c>
      <c r="E8" s="78" t="s">
        <v>66</v>
      </c>
      <c r="F8" s="78" t="s">
        <v>67</v>
      </c>
      <c r="G8" s="78" t="s">
        <v>68</v>
      </c>
      <c r="H8" s="78" t="s">
        <v>69</v>
      </c>
      <c r="I8" s="78" t="s">
        <v>70</v>
      </c>
      <c r="J8" s="78" t="s">
        <v>71</v>
      </c>
      <c r="K8" s="78" t="s">
        <v>72</v>
      </c>
      <c r="L8" s="78" t="s">
        <v>73</v>
      </c>
      <c r="M8" s="78" t="s">
        <v>74</v>
      </c>
      <c r="N8" s="78" t="s">
        <v>75</v>
      </c>
      <c r="O8" s="78" t="s">
        <v>76</v>
      </c>
    </row>
    <row r="9" spans="2:256" s="81" customFormat="1" ht="15.75">
      <c r="B9" s="36" t="s">
        <v>28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0"/>
    </row>
    <row r="10" spans="2:256" s="81" customFormat="1" ht="15.75">
      <c r="B10" s="38" t="s">
        <v>77</v>
      </c>
      <c r="C10" s="46">
        <v>4778.1631765149523</v>
      </c>
      <c r="D10" s="46">
        <v>5273.8042778663312</v>
      </c>
      <c r="E10" s="46">
        <v>5668.3601364935721</v>
      </c>
      <c r="F10" s="46">
        <v>5253.8492292398587</v>
      </c>
      <c r="G10" s="46">
        <v>5834.1810010920199</v>
      </c>
      <c r="H10" s="46">
        <v>5410.6811723600031</v>
      </c>
      <c r="I10" s="46">
        <v>6067.6357324639594</v>
      </c>
      <c r="J10" s="46">
        <v>6023.6518540708412</v>
      </c>
      <c r="K10" s="46">
        <v>6311.2817182542667</v>
      </c>
      <c r="L10" s="46">
        <v>6611.8592718663722</v>
      </c>
      <c r="M10" s="46">
        <v>6315.3013923376093</v>
      </c>
      <c r="N10" s="46">
        <v>6647.2922260021678</v>
      </c>
      <c r="O10" s="34">
        <f>SUM(C10:N10)</f>
        <v>70196.061188561958</v>
      </c>
      <c r="P10" s="82"/>
    </row>
    <row r="11" spans="2:256" ht="15.75">
      <c r="B11" s="38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2:256" ht="15">
      <c r="B12" s="46" t="s">
        <v>31</v>
      </c>
      <c r="C12" s="46">
        <v>298.98873788668698</v>
      </c>
      <c r="D12" s="46">
        <v>333.51959739178528</v>
      </c>
      <c r="E12" s="46">
        <v>305.1163497108214</v>
      </c>
      <c r="F12" s="46">
        <v>270.17099282974272</v>
      </c>
      <c r="G12" s="46">
        <v>235.85723650701743</v>
      </c>
      <c r="H12" s="46">
        <v>271.36889269591205</v>
      </c>
      <c r="I12" s="46">
        <v>390.6130184798904</v>
      </c>
      <c r="J12" s="46">
        <v>457.07099951365359</v>
      </c>
      <c r="K12" s="46">
        <v>485.05202581212865</v>
      </c>
      <c r="L12" s="46">
        <v>441.63684444713982</v>
      </c>
      <c r="M12" s="46">
        <v>578.61621038489989</v>
      </c>
      <c r="N12" s="46">
        <v>706.58325178034943</v>
      </c>
      <c r="O12" s="34">
        <f>SUM(C12:N12)</f>
        <v>4774.5941574400276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2:256" ht="15">
      <c r="B13" s="45" t="s">
        <v>32</v>
      </c>
      <c r="C13" s="46">
        <v>35.063274598764238</v>
      </c>
      <c r="D13" s="46">
        <v>82.118526149060045</v>
      </c>
      <c r="E13" s="46">
        <v>20.417428910000002</v>
      </c>
      <c r="F13" s="46">
        <v>0</v>
      </c>
      <c r="G13" s="46">
        <v>41.704310480515964</v>
      </c>
      <c r="H13" s="46">
        <v>42.682187216795313</v>
      </c>
      <c r="I13" s="46">
        <v>0</v>
      </c>
      <c r="J13" s="46">
        <v>17.505271130000001</v>
      </c>
      <c r="K13" s="46">
        <v>0</v>
      </c>
      <c r="L13" s="46">
        <v>0</v>
      </c>
      <c r="M13" s="46">
        <v>0</v>
      </c>
      <c r="N13" s="46">
        <v>0</v>
      </c>
      <c r="O13" s="34">
        <f t="shared" ref="O13:O21" si="0">SUM(C13:N13)</f>
        <v>239.49099848513558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2:256" ht="15">
      <c r="B14" s="46" t="s">
        <v>33</v>
      </c>
      <c r="C14" s="46">
        <v>128.77871821472408</v>
      </c>
      <c r="D14" s="46">
        <v>90.085845093168189</v>
      </c>
      <c r="E14" s="46">
        <v>105.71198106136967</v>
      </c>
      <c r="F14" s="46">
        <v>118.84672382918386</v>
      </c>
      <c r="G14" s="46">
        <v>99.632754050974881</v>
      </c>
      <c r="H14" s="46">
        <v>99.381959469559987</v>
      </c>
      <c r="I14" s="46">
        <v>95.316404821385035</v>
      </c>
      <c r="J14" s="46">
        <v>111.20663866569978</v>
      </c>
      <c r="K14" s="46">
        <v>112.23620281037981</v>
      </c>
      <c r="L14" s="46">
        <v>46.951660792369772</v>
      </c>
      <c r="M14" s="46">
        <v>108.54632421666363</v>
      </c>
      <c r="N14" s="46">
        <v>123.0787869658451</v>
      </c>
      <c r="O14" s="34">
        <f t="shared" si="0"/>
        <v>1239.7739999913238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2:256" ht="15">
      <c r="B15" s="46" t="s">
        <v>34</v>
      </c>
      <c r="C15" s="46">
        <v>10.006357645122682</v>
      </c>
      <c r="D15" s="46">
        <v>13.135093705882353</v>
      </c>
      <c r="E15" s="46">
        <v>14.824870780559646</v>
      </c>
      <c r="F15" s="46">
        <v>13.652374275092939</v>
      </c>
      <c r="G15" s="46">
        <v>11.787544091919942</v>
      </c>
      <c r="H15" s="46">
        <v>18.431971955223883</v>
      </c>
      <c r="I15" s="46">
        <v>3.4648908116157853</v>
      </c>
      <c r="J15" s="46">
        <v>17.655484684554025</v>
      </c>
      <c r="K15" s="46">
        <v>22.013473830409357</v>
      </c>
      <c r="L15" s="46">
        <v>16.470315407190018</v>
      </c>
      <c r="M15" s="46">
        <v>17.93919269818182</v>
      </c>
      <c r="N15" s="46">
        <v>4.0038491647509575</v>
      </c>
      <c r="O15" s="34">
        <f t="shared" si="0"/>
        <v>163.3854190505034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2:256" ht="15">
      <c r="B16" s="45" t="s">
        <v>35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34">
        <f t="shared" si="0"/>
        <v>0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2:256" ht="15">
      <c r="B17" s="46" t="s">
        <v>36</v>
      </c>
      <c r="C17" s="46">
        <v>198.73056313032774</v>
      </c>
      <c r="D17" s="46">
        <v>94.697239832533143</v>
      </c>
      <c r="E17" s="46">
        <v>0.33328298969072162</v>
      </c>
      <c r="F17" s="46">
        <v>0.65272758364312256</v>
      </c>
      <c r="G17" s="46">
        <v>0.2525794217939214</v>
      </c>
      <c r="H17" s="46">
        <v>0.1283761343283582</v>
      </c>
      <c r="I17" s="46">
        <v>2.4978282799702156</v>
      </c>
      <c r="J17" s="46">
        <v>1.1983469615663522</v>
      </c>
      <c r="K17" s="46">
        <v>52.144297174424004</v>
      </c>
      <c r="L17" s="46">
        <v>84.513046831054282</v>
      </c>
      <c r="M17" s="46">
        <v>2.9240231127272729</v>
      </c>
      <c r="N17" s="46">
        <v>0.19102104214559387</v>
      </c>
      <c r="O17" s="34">
        <f>SUM(C17:N17)</f>
        <v>438.2633324942048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2:256" ht="15">
      <c r="B18" s="46" t="s">
        <v>37</v>
      </c>
      <c r="C18" s="46">
        <v>97.777366337522437</v>
      </c>
      <c r="D18" s="46">
        <v>86.500853573529398</v>
      </c>
      <c r="E18" s="46">
        <v>129.46779684830634</v>
      </c>
      <c r="F18" s="46">
        <v>143.21239980669145</v>
      </c>
      <c r="G18" s="46">
        <v>100.66754010378058</v>
      </c>
      <c r="H18" s="46">
        <v>81.401906895522373</v>
      </c>
      <c r="I18" s="46">
        <v>110.82580747580043</v>
      </c>
      <c r="J18" s="46">
        <v>105.04915335750543</v>
      </c>
      <c r="K18" s="46">
        <v>108.2960532602339</v>
      </c>
      <c r="L18" s="46">
        <v>107.09975213499632</v>
      </c>
      <c r="M18" s="46">
        <v>109.12810202181818</v>
      </c>
      <c r="N18" s="46">
        <v>96.17701642911878</v>
      </c>
      <c r="O18" s="34">
        <f>SUM(C18:N18)</f>
        <v>1275.6037482448257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2:256" ht="15">
      <c r="B19" s="46" t="s">
        <v>38</v>
      </c>
      <c r="C19" s="46">
        <v>16.136361086175942</v>
      </c>
      <c r="D19" s="46">
        <v>23.517059052352941</v>
      </c>
      <c r="E19" s="46">
        <v>24.318781433475699</v>
      </c>
      <c r="F19" s="46">
        <v>22.270037040892195</v>
      </c>
      <c r="G19" s="46">
        <v>8.2209059896219436</v>
      </c>
      <c r="H19" s="46">
        <v>40.35993065734349</v>
      </c>
      <c r="I19" s="46">
        <v>23.025699419210721</v>
      </c>
      <c r="J19" s="46">
        <v>21.34405896580131</v>
      </c>
      <c r="K19" s="46">
        <v>28.798003391812866</v>
      </c>
      <c r="L19" s="46">
        <v>17.467162241243987</v>
      </c>
      <c r="M19" s="46">
        <v>20.380066196363636</v>
      </c>
      <c r="N19" s="46">
        <v>27.585316832322789</v>
      </c>
      <c r="O19" s="34">
        <f>SUM(C19:N19)</f>
        <v>273.4233823066175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2:256" ht="15">
      <c r="B20" s="46" t="s">
        <v>39</v>
      </c>
      <c r="C20" s="46">
        <v>27.197169534823459</v>
      </c>
      <c r="D20" s="46">
        <v>33.815832682941178</v>
      </c>
      <c r="E20" s="46">
        <v>19.362379646539026</v>
      </c>
      <c r="F20" s="46">
        <v>5.9025799107806698</v>
      </c>
      <c r="G20" s="46">
        <v>6.418348584136397</v>
      </c>
      <c r="H20" s="46">
        <v>6.0117696567164183</v>
      </c>
      <c r="I20" s="46">
        <v>21.083067207743852</v>
      </c>
      <c r="J20" s="46">
        <v>16.954818317621463</v>
      </c>
      <c r="K20" s="46">
        <v>23.535971067251459</v>
      </c>
      <c r="L20" s="46">
        <v>23.607783242846658</v>
      </c>
      <c r="M20" s="46">
        <v>27.222008698181821</v>
      </c>
      <c r="N20" s="46">
        <v>31.302085088122602</v>
      </c>
      <c r="O20" s="34">
        <f t="shared" si="0"/>
        <v>242.413813637705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2:256" ht="15">
      <c r="B21" s="46" t="s">
        <v>89</v>
      </c>
      <c r="C21" s="46">
        <v>147.84949422031417</v>
      </c>
      <c r="D21" s="46">
        <v>119.19290895452927</v>
      </c>
      <c r="E21" s="46">
        <v>134.85165791861559</v>
      </c>
      <c r="F21" s="46">
        <v>131.62641325277858</v>
      </c>
      <c r="G21" s="46">
        <v>230.79009864503095</v>
      </c>
      <c r="H21" s="46">
        <v>210.70156727775762</v>
      </c>
      <c r="I21" s="46">
        <v>190.79167949273568</v>
      </c>
      <c r="J21" s="46">
        <v>137.44838226246372</v>
      </c>
      <c r="K21" s="46">
        <v>128.77716680011696</v>
      </c>
      <c r="L21" s="46">
        <v>189.8528479344086</v>
      </c>
      <c r="M21" s="46">
        <v>149.99466035545453</v>
      </c>
      <c r="N21" s="46">
        <v>194.94582466522456</v>
      </c>
      <c r="O21" s="34">
        <f t="shared" si="0"/>
        <v>1966.82270177943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2:256" ht="15.75">
      <c r="B22" s="83" t="s">
        <v>41</v>
      </c>
      <c r="C22" s="62">
        <f>SUM(C12:C21)</f>
        <v>960.52804265446184</v>
      </c>
      <c r="D22" s="62">
        <f t="shared" ref="D22:N22" si="1">SUM(D12:D21)</f>
        <v>876.58295643578163</v>
      </c>
      <c r="E22" s="62">
        <f t="shared" si="1"/>
        <v>754.40452929937805</v>
      </c>
      <c r="F22" s="62">
        <f t="shared" si="1"/>
        <v>706.33424852880557</v>
      </c>
      <c r="G22" s="62">
        <f t="shared" si="1"/>
        <v>735.33131787479203</v>
      </c>
      <c r="H22" s="62">
        <f t="shared" si="1"/>
        <v>770.4685619591595</v>
      </c>
      <c r="I22" s="62">
        <f t="shared" si="1"/>
        <v>837.61839598835218</v>
      </c>
      <c r="J22" s="62">
        <f t="shared" si="1"/>
        <v>885.43315385886581</v>
      </c>
      <c r="K22" s="62">
        <f t="shared" si="1"/>
        <v>960.85319414675678</v>
      </c>
      <c r="L22" s="62">
        <f t="shared" si="1"/>
        <v>927.59941303124936</v>
      </c>
      <c r="M22" s="62">
        <f t="shared" si="1"/>
        <v>1014.7505876842908</v>
      </c>
      <c r="N22" s="62">
        <f t="shared" si="1"/>
        <v>1183.8671519678796</v>
      </c>
      <c r="O22" s="70">
        <f>SUM(O12:O21)</f>
        <v>10613.771553429773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2:256" ht="15.75">
      <c r="B23" s="84" t="s">
        <v>80</v>
      </c>
      <c r="C23" s="62">
        <f>+C22+C10</f>
        <v>5738.6912191694137</v>
      </c>
      <c r="D23" s="62">
        <f t="shared" ref="D23:N23" si="2">+D22+D10</f>
        <v>6150.387234302113</v>
      </c>
      <c r="E23" s="62">
        <f t="shared" si="2"/>
        <v>6422.7646657929499</v>
      </c>
      <c r="F23" s="62">
        <f t="shared" si="2"/>
        <v>5960.1834777686645</v>
      </c>
      <c r="G23" s="62">
        <f t="shared" si="2"/>
        <v>6569.512318966812</v>
      </c>
      <c r="H23" s="62">
        <f t="shared" si="2"/>
        <v>6181.1497343191622</v>
      </c>
      <c r="I23" s="62">
        <f t="shared" si="2"/>
        <v>6905.2541284523113</v>
      </c>
      <c r="J23" s="62">
        <f t="shared" si="2"/>
        <v>6909.085007929707</v>
      </c>
      <c r="K23" s="62">
        <f t="shared" si="2"/>
        <v>7272.134912401023</v>
      </c>
      <c r="L23" s="62">
        <f t="shared" si="2"/>
        <v>7539.4586848976214</v>
      </c>
      <c r="M23" s="62">
        <f t="shared" si="2"/>
        <v>7330.0519800218999</v>
      </c>
      <c r="N23" s="62">
        <f t="shared" si="2"/>
        <v>7831.159377970047</v>
      </c>
      <c r="O23" s="70">
        <f>+O10+O22</f>
        <v>80809.832741991733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2:256" ht="18.75">
      <c r="B24" s="85" t="s">
        <v>90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3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2:256" ht="15">
      <c r="B25" s="86" t="s">
        <v>31</v>
      </c>
      <c r="C25" s="46">
        <v>13.221125074805506</v>
      </c>
      <c r="D25" s="46">
        <v>14.972058823529412</v>
      </c>
      <c r="E25" s="46">
        <v>16.181148748159057</v>
      </c>
      <c r="F25" s="46">
        <v>13.335315985130112</v>
      </c>
      <c r="G25" s="46">
        <v>10.286137879911044</v>
      </c>
      <c r="H25" s="46">
        <v>9.5761194029850731</v>
      </c>
      <c r="I25" s="46">
        <v>11.617274758004466</v>
      </c>
      <c r="J25" s="46">
        <v>11.818709209572155</v>
      </c>
      <c r="K25" s="46">
        <v>17.002923976608187</v>
      </c>
      <c r="L25" s="46">
        <v>16.039618488628022</v>
      </c>
      <c r="M25" s="46">
        <v>16.570181818181819</v>
      </c>
      <c r="N25" s="46">
        <v>22.285057471264366</v>
      </c>
      <c r="O25" s="34">
        <f>SUM(C25:N25)</f>
        <v>172.90567163677923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2:256" ht="18">
      <c r="B26" s="87" t="s">
        <v>91</v>
      </c>
      <c r="C26" s="46">
        <v>647.86201134542523</v>
      </c>
      <c r="D26" s="46">
        <v>776.89877040227657</v>
      </c>
      <c r="E26" s="46">
        <v>733.82823400463337</v>
      </c>
      <c r="F26" s="46">
        <v>595.3561417560428</v>
      </c>
      <c r="G26" s="46">
        <v>554.00019614539781</v>
      </c>
      <c r="H26" s="46">
        <v>612.09920216030423</v>
      </c>
      <c r="I26" s="46">
        <v>663.45929918523757</v>
      </c>
      <c r="J26" s="46">
        <v>550.38231158057408</v>
      </c>
      <c r="K26" s="46">
        <v>567.05651657766532</v>
      </c>
      <c r="L26" s="46">
        <v>594.2774738802533</v>
      </c>
      <c r="M26" s="46">
        <v>709.79198924085824</v>
      </c>
      <c r="N26" s="46">
        <v>890.4819965460963</v>
      </c>
      <c r="O26" s="34">
        <f t="shared" ref="O26:O35" si="3">SUM(C26:N26)</f>
        <v>7895.4941428247657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2:256" ht="18">
      <c r="B27" s="86" t="s">
        <v>92</v>
      </c>
      <c r="C27" s="46">
        <v>185.88969346177657</v>
      </c>
      <c r="D27" s="46">
        <v>234.69707021228453</v>
      </c>
      <c r="E27" s="46">
        <v>245.38857162361549</v>
      </c>
      <c r="F27" s="46">
        <v>247.54105113924984</v>
      </c>
      <c r="G27" s="46">
        <v>323.48357212870508</v>
      </c>
      <c r="H27" s="46">
        <v>348.4629152817696</v>
      </c>
      <c r="I27" s="46">
        <v>314.29840991991858</v>
      </c>
      <c r="J27" s="46">
        <v>294.15928334262935</v>
      </c>
      <c r="K27" s="46">
        <v>389.32134300441567</v>
      </c>
      <c r="L27" s="46">
        <v>395.85896071371496</v>
      </c>
      <c r="M27" s="46">
        <v>267.78142490317339</v>
      </c>
      <c r="N27" s="46">
        <v>419.19726280202701</v>
      </c>
      <c r="O27" s="34">
        <f t="shared" si="3"/>
        <v>3666.0795585332803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2:256" ht="18">
      <c r="B28" s="86" t="s">
        <v>93</v>
      </c>
      <c r="C28" s="46">
        <v>262.00262820591161</v>
      </c>
      <c r="D28" s="46">
        <v>255.41324452076088</v>
      </c>
      <c r="E28" s="46">
        <v>294.91117817451629</v>
      </c>
      <c r="F28" s="46">
        <v>212.21885019595285</v>
      </c>
      <c r="G28" s="46">
        <v>280.67365336611277</v>
      </c>
      <c r="H28" s="46">
        <v>233.00246700384861</v>
      </c>
      <c r="I28" s="46">
        <v>297.32493014046031</v>
      </c>
      <c r="J28" s="46">
        <v>254.34457039490428</v>
      </c>
      <c r="K28" s="46">
        <v>348.48946938035397</v>
      </c>
      <c r="L28" s="46">
        <v>272.73083234454248</v>
      </c>
      <c r="M28" s="46">
        <v>254.74159846630116</v>
      </c>
      <c r="N28" s="46">
        <v>358.09694863677134</v>
      </c>
      <c r="O28" s="34">
        <f t="shared" si="3"/>
        <v>3323.9503708304364</v>
      </c>
      <c r="P28" s="88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2:256" ht="15">
      <c r="B29" s="45" t="s">
        <v>35</v>
      </c>
      <c r="C29" s="46">
        <v>0.77348892878515862</v>
      </c>
      <c r="D29" s="46">
        <v>0.60588235294117654</v>
      </c>
      <c r="E29" s="46">
        <v>0.62297496318114876</v>
      </c>
      <c r="F29" s="46">
        <v>0.62007434944237927</v>
      </c>
      <c r="G29" s="46">
        <v>0.52928094885100063</v>
      </c>
      <c r="H29" s="46">
        <v>0.67761194029850746</v>
      </c>
      <c r="I29" s="46">
        <v>0.66865227103499636</v>
      </c>
      <c r="J29" s="46">
        <v>0.55257432922407546</v>
      </c>
      <c r="K29" s="46">
        <v>0.71345029239766067</v>
      </c>
      <c r="L29" s="46">
        <v>0.76889214966984598</v>
      </c>
      <c r="M29" s="46">
        <v>0.658909090909091</v>
      </c>
      <c r="N29" s="46">
        <v>0.86743295019157085</v>
      </c>
      <c r="O29" s="34">
        <f>SUM(C29:N29)</f>
        <v>8.0592245669266109</v>
      </c>
      <c r="P29" s="88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2:256" ht="15">
      <c r="B30" s="46" t="s">
        <v>36</v>
      </c>
      <c r="C30" s="46">
        <v>766.14589304464528</v>
      </c>
      <c r="D30" s="46">
        <v>603.04962432402772</v>
      </c>
      <c r="E30" s="46">
        <v>987.50894559949825</v>
      </c>
      <c r="F30" s="46">
        <v>951.56412446841671</v>
      </c>
      <c r="G30" s="46">
        <v>1138.8179111546474</v>
      </c>
      <c r="H30" s="46">
        <v>1158.3823316743133</v>
      </c>
      <c r="I30" s="46">
        <v>1229.0001264133571</v>
      </c>
      <c r="J30" s="46">
        <v>1046.9622414872008</v>
      </c>
      <c r="K30" s="46">
        <v>1031.6831303787776</v>
      </c>
      <c r="L30" s="46">
        <v>893.05691235789027</v>
      </c>
      <c r="M30" s="46">
        <v>868.98482222940072</v>
      </c>
      <c r="N30" s="46">
        <v>1229.4146357714276</v>
      </c>
      <c r="O30" s="34">
        <f t="shared" si="3"/>
        <v>11904.570698903603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2:256" ht="15">
      <c r="B31" s="46" t="s">
        <v>47</v>
      </c>
      <c r="C31" s="46">
        <v>0</v>
      </c>
      <c r="D31" s="46">
        <v>0</v>
      </c>
      <c r="E31" s="46">
        <v>0</v>
      </c>
      <c r="F31" s="46">
        <v>1.3248817843866171E-2</v>
      </c>
      <c r="G31" s="46">
        <v>0</v>
      </c>
      <c r="H31" s="46">
        <v>0</v>
      </c>
      <c r="I31" s="46">
        <v>0</v>
      </c>
      <c r="J31" s="46">
        <v>7.59</v>
      </c>
      <c r="K31" s="46">
        <v>0</v>
      </c>
      <c r="L31" s="46">
        <v>16.79</v>
      </c>
      <c r="M31" s="46">
        <v>18.922310930000002</v>
      </c>
      <c r="N31" s="46">
        <v>15.620000000000001</v>
      </c>
      <c r="O31" s="34">
        <f t="shared" si="3"/>
        <v>58.935559747843868</v>
      </c>
      <c r="P31" s="88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2:256" ht="15">
      <c r="B32" s="46" t="s">
        <v>48</v>
      </c>
      <c r="C32" s="46">
        <v>0.58475213453022146</v>
      </c>
      <c r="D32" s="46">
        <v>1.7828156494117646</v>
      </c>
      <c r="E32" s="46">
        <v>2.968956461148748</v>
      </c>
      <c r="F32" s="46">
        <v>0.96654275092936803</v>
      </c>
      <c r="G32" s="46">
        <v>1.1267605633802815</v>
      </c>
      <c r="H32" s="46">
        <v>1.2522388059701492</v>
      </c>
      <c r="I32" s="46">
        <v>0.85480268056589725</v>
      </c>
      <c r="J32" s="46">
        <v>0.93401015228426398</v>
      </c>
      <c r="K32" s="46">
        <v>1.0789473684210527</v>
      </c>
      <c r="L32" s="46">
        <v>0.87894350696991919</v>
      </c>
      <c r="M32" s="46">
        <v>1.1345454545454545</v>
      </c>
      <c r="N32" s="46">
        <v>1.8406130268199234</v>
      </c>
      <c r="O32" s="34">
        <f t="shared" si="3"/>
        <v>15.403928554977046</v>
      </c>
      <c r="P32" s="88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ht="15">
      <c r="B33" s="46" t="s">
        <v>38</v>
      </c>
      <c r="C33" s="46">
        <v>16.887422411729503</v>
      </c>
      <c r="D33" s="46">
        <v>26.035804014705882</v>
      </c>
      <c r="E33" s="46">
        <v>41.760923730852411</v>
      </c>
      <c r="F33" s="46">
        <v>43.543291275916623</v>
      </c>
      <c r="G33" s="46">
        <v>77.250880867836557</v>
      </c>
      <c r="H33" s="46">
        <v>56.890016572985076</v>
      </c>
      <c r="I33" s="46">
        <v>89.255806926491573</v>
      </c>
      <c r="J33" s="46">
        <v>90.893357022726661</v>
      </c>
      <c r="K33" s="46">
        <v>40.677974752133153</v>
      </c>
      <c r="L33" s="46">
        <v>29.932909315649304</v>
      </c>
      <c r="M33" s="46">
        <v>15.748011095454546</v>
      </c>
      <c r="N33" s="46">
        <v>54.439730718390805</v>
      </c>
      <c r="O33" s="34">
        <f t="shared" si="3"/>
        <v>583.31612870487209</v>
      </c>
      <c r="P33" s="88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ht="15">
      <c r="B34" s="46" t="s">
        <v>39</v>
      </c>
      <c r="C34" s="46">
        <v>0.75582598000000001</v>
      </c>
      <c r="D34" s="46">
        <v>0</v>
      </c>
      <c r="E34" s="46">
        <v>0.65300449999999999</v>
      </c>
      <c r="F34" s="46">
        <v>0.46916157000000003</v>
      </c>
      <c r="G34" s="46">
        <v>0.78384067000000002</v>
      </c>
      <c r="H34" s="46">
        <v>0.49494663</v>
      </c>
      <c r="I34" s="46">
        <v>0.80324912999999998</v>
      </c>
      <c r="J34" s="46">
        <v>0</v>
      </c>
      <c r="K34" s="46">
        <v>0</v>
      </c>
      <c r="L34" s="46">
        <v>0.74744626559060889</v>
      </c>
      <c r="M34" s="46">
        <v>0.17760000000000001</v>
      </c>
      <c r="N34" s="46">
        <v>0.63156934865900383</v>
      </c>
      <c r="O34" s="34">
        <f t="shared" si="3"/>
        <v>5.5166440942496129</v>
      </c>
      <c r="P34" s="88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ht="18">
      <c r="A35" s="89" t="s">
        <v>94</v>
      </c>
      <c r="B35" s="46" t="s">
        <v>89</v>
      </c>
      <c r="C35" s="46">
        <v>52.437108045957466</v>
      </c>
      <c r="D35" s="46">
        <v>105.45967942868451</v>
      </c>
      <c r="E35" s="46">
        <v>75.182270887239127</v>
      </c>
      <c r="F35" s="46">
        <v>82.980648786118067</v>
      </c>
      <c r="G35" s="46">
        <v>78.114337752615512</v>
      </c>
      <c r="H35" s="46">
        <v>94.071821802443878</v>
      </c>
      <c r="I35" s="46">
        <v>154.3089252546597</v>
      </c>
      <c r="J35" s="46">
        <v>71.705357855303632</v>
      </c>
      <c r="K35" s="46">
        <v>163.31950729477498</v>
      </c>
      <c r="L35" s="46">
        <v>263.26756031552321</v>
      </c>
      <c r="M35" s="46">
        <v>141.7158681971421</v>
      </c>
      <c r="N35" s="46">
        <v>132.57717927998553</v>
      </c>
      <c r="O35" s="34">
        <f t="shared" si="3"/>
        <v>1415.1402649004478</v>
      </c>
      <c r="P35" s="88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ht="15.75">
      <c r="B36" s="90" t="s">
        <v>50</v>
      </c>
      <c r="C36" s="62">
        <f t="shared" ref="C36:N36" si="4">SUM(C25:C35)</f>
        <v>1946.5599486335666</v>
      </c>
      <c r="D36" s="62">
        <f t="shared" si="4"/>
        <v>2018.9149497286223</v>
      </c>
      <c r="E36" s="62">
        <f t="shared" si="4"/>
        <v>2399.0062086928438</v>
      </c>
      <c r="F36" s="62">
        <f t="shared" si="4"/>
        <v>2148.6084510950423</v>
      </c>
      <c r="G36" s="62">
        <f t="shared" si="4"/>
        <v>2465.0665714774573</v>
      </c>
      <c r="H36" s="62">
        <f t="shared" si="4"/>
        <v>2514.9096712749183</v>
      </c>
      <c r="I36" s="62">
        <f t="shared" si="4"/>
        <v>2761.59147667973</v>
      </c>
      <c r="J36" s="62">
        <f t="shared" si="4"/>
        <v>2329.3424153744195</v>
      </c>
      <c r="K36" s="62">
        <f t="shared" si="4"/>
        <v>2559.3432630255479</v>
      </c>
      <c r="L36" s="62">
        <f t="shared" si="4"/>
        <v>2484.3495493384316</v>
      </c>
      <c r="M36" s="62">
        <f t="shared" si="4"/>
        <v>2296.2272614259664</v>
      </c>
      <c r="N36" s="62">
        <f t="shared" si="4"/>
        <v>3125.4524265516334</v>
      </c>
      <c r="O36" s="70">
        <f>SUM(O25:O35)</f>
        <v>29049.372193298179</v>
      </c>
      <c r="P36" s="88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ht="15.75">
      <c r="B37" s="84" t="s">
        <v>51</v>
      </c>
      <c r="C37" s="62">
        <f t="shared" ref="C37:N37" si="5">+C23-C36</f>
        <v>3792.1312705358469</v>
      </c>
      <c r="D37" s="62">
        <f t="shared" si="5"/>
        <v>4131.4722845734905</v>
      </c>
      <c r="E37" s="62">
        <f t="shared" si="5"/>
        <v>4023.7584571001062</v>
      </c>
      <c r="F37" s="62">
        <f t="shared" si="5"/>
        <v>3811.5750266736222</v>
      </c>
      <c r="G37" s="62">
        <f t="shared" si="5"/>
        <v>4104.4457474893552</v>
      </c>
      <c r="H37" s="62">
        <f t="shared" si="5"/>
        <v>3666.2400630442439</v>
      </c>
      <c r="I37" s="62">
        <f t="shared" si="5"/>
        <v>4143.6626517725817</v>
      </c>
      <c r="J37" s="62">
        <f t="shared" si="5"/>
        <v>4579.742592555287</v>
      </c>
      <c r="K37" s="62">
        <f t="shared" si="5"/>
        <v>4712.7916493754747</v>
      </c>
      <c r="L37" s="62">
        <f t="shared" si="5"/>
        <v>5055.1091355591898</v>
      </c>
      <c r="M37" s="62">
        <f t="shared" si="5"/>
        <v>5033.8247185959335</v>
      </c>
      <c r="N37" s="62">
        <f t="shared" si="5"/>
        <v>4705.7069514184132</v>
      </c>
      <c r="O37" s="70">
        <f>+O23-O36</f>
        <v>51760.460548693554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ht="12.75" customHeight="1">
      <c r="A38" s="91" t="s">
        <v>95</v>
      </c>
      <c r="B38" s="161" t="s">
        <v>84</v>
      </c>
      <c r="C38" s="162"/>
      <c r="D38" s="138"/>
      <c r="E38" s="138"/>
      <c r="F38" s="138"/>
      <c r="G38" s="138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3"/>
    </row>
    <row r="39" spans="1:256" ht="13.5">
      <c r="A39" s="91" t="s">
        <v>96</v>
      </c>
      <c r="B39" s="139" t="s">
        <v>54</v>
      </c>
      <c r="C39" s="140"/>
      <c r="D39" s="140"/>
      <c r="E39" s="140"/>
      <c r="F39" s="140"/>
      <c r="G39" s="140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256">
      <c r="A40" s="91" t="s">
        <v>55</v>
      </c>
      <c r="B40" s="141" t="s">
        <v>55</v>
      </c>
      <c r="C40" s="140"/>
      <c r="D40" s="140"/>
      <c r="E40" s="140"/>
      <c r="F40" s="140"/>
      <c r="G40" s="140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256">
      <c r="A41" s="91" t="s">
        <v>97</v>
      </c>
      <c r="B41" s="141" t="s">
        <v>56</v>
      </c>
      <c r="C41" s="140"/>
      <c r="D41" s="140"/>
      <c r="E41" s="140"/>
      <c r="F41" s="140"/>
      <c r="G41" s="140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</row>
    <row r="42" spans="1:256" ht="15">
      <c r="A42" s="91" t="s">
        <v>98</v>
      </c>
      <c r="B42" s="141" t="s">
        <v>85</v>
      </c>
      <c r="C42" s="114"/>
      <c r="D42" s="114"/>
      <c r="E42" s="114"/>
      <c r="F42" s="114"/>
      <c r="G42" s="114"/>
      <c r="H42" s="95"/>
      <c r="I42" s="95"/>
      <c r="J42" s="95"/>
      <c r="K42" s="95"/>
      <c r="L42" s="95"/>
      <c r="M42" s="95"/>
      <c r="N42" s="95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256" ht="15">
      <c r="A43" s="91" t="s">
        <v>56</v>
      </c>
      <c r="B43" s="141" t="s">
        <v>59</v>
      </c>
      <c r="C43" s="114"/>
      <c r="D43" s="114"/>
      <c r="E43" s="114"/>
      <c r="F43" s="114"/>
      <c r="G43" s="114"/>
      <c r="H43" s="95"/>
      <c r="I43" s="95"/>
      <c r="J43" s="95"/>
      <c r="K43" s="95"/>
      <c r="L43" s="95"/>
      <c r="M43" s="95"/>
      <c r="N43" s="95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6"/>
      <c r="AN43" s="96"/>
      <c r="AO43" s="96"/>
    </row>
    <row r="44" spans="1:256" ht="15">
      <c r="A44" s="97"/>
      <c r="B44" s="141" t="s">
        <v>60</v>
      </c>
      <c r="C44" s="114"/>
      <c r="D44" s="114"/>
      <c r="E44" s="114"/>
      <c r="F44" s="114"/>
      <c r="G44" s="114"/>
      <c r="H44" s="95"/>
      <c r="I44" s="95"/>
      <c r="J44" s="95"/>
      <c r="K44" s="95"/>
      <c r="L44" s="95"/>
      <c r="M44" s="95"/>
      <c r="N44" s="95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256" ht="15">
      <c r="A45" s="97"/>
      <c r="B45" s="141" t="s">
        <v>61</v>
      </c>
      <c r="C45" s="114"/>
      <c r="D45" s="114"/>
      <c r="E45" s="114"/>
      <c r="F45" s="114"/>
      <c r="G45" s="114"/>
      <c r="H45" s="95"/>
      <c r="I45" s="95"/>
      <c r="J45" s="95"/>
      <c r="K45" s="95"/>
      <c r="L45" s="95"/>
      <c r="M45" s="95"/>
      <c r="N45" s="95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</row>
    <row r="46" spans="1:256">
      <c r="A46" s="97"/>
      <c r="B46" s="141" t="s">
        <v>86</v>
      </c>
      <c r="C46" s="140"/>
      <c r="D46" s="140"/>
      <c r="E46" s="140"/>
      <c r="F46" s="140"/>
      <c r="G46" s="140"/>
      <c r="H46" s="94"/>
      <c r="I46" s="94"/>
      <c r="J46" s="94"/>
      <c r="K46" s="94"/>
      <c r="L46" s="94"/>
      <c r="M46" s="94"/>
      <c r="N46" s="94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</row>
  </sheetData>
  <mergeCells count="3">
    <mergeCell ref="B6:O6"/>
    <mergeCell ref="B7:O7"/>
    <mergeCell ref="B38:C38"/>
  </mergeCells>
  <pageMargins left="0.7" right="0.7" top="0.75" bottom="0.75" header="0.3" footer="0.3"/>
  <pageSetup scale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3:IU55"/>
  <sheetViews>
    <sheetView topLeftCell="A22" zoomScale="70" zoomScaleNormal="70" workbookViewId="0">
      <selection activeCell="A39" sqref="A39:N47"/>
    </sheetView>
  </sheetViews>
  <sheetFormatPr defaultRowHeight="12.75"/>
  <cols>
    <col min="1" max="1" width="28" style="13" customWidth="1"/>
    <col min="2" max="14" width="14.7109375" style="6" customWidth="1"/>
    <col min="15" max="15" width="9.140625" style="6"/>
    <col min="16" max="16" width="12.42578125" style="20" bestFit="1" customWidth="1"/>
    <col min="17" max="17" width="12" style="20" bestFit="1" customWidth="1"/>
    <col min="18" max="18" width="13" style="20" bestFit="1" customWidth="1"/>
    <col min="19" max="16384" width="9.140625" style="20"/>
  </cols>
  <sheetData>
    <row r="3" spans="1:255" ht="20.25">
      <c r="A3" s="5"/>
      <c r="E3" s="39" t="s">
        <v>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>
      <c r="A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255">
      <c r="A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pans="1:255" ht="18.75">
      <c r="A6" s="29" t="s">
        <v>100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ht="18.7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ht="18.75">
      <c r="A8" s="160" t="s">
        <v>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s="7" customFormat="1" ht="18.75">
      <c r="A9" s="32" t="s">
        <v>4</v>
      </c>
      <c r="B9" s="33" t="s">
        <v>64</v>
      </c>
      <c r="C9" s="33" t="s">
        <v>65</v>
      </c>
      <c r="D9" s="33" t="s">
        <v>66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3" t="s">
        <v>74</v>
      </c>
      <c r="M9" s="33" t="s">
        <v>75</v>
      </c>
      <c r="N9" s="33" t="s">
        <v>76</v>
      </c>
    </row>
    <row r="10" spans="1:255" s="10" customFormat="1" ht="15.75">
      <c r="A10" s="36" t="s">
        <v>101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255" s="10" customFormat="1" ht="15.75">
      <c r="A11" s="37" t="s">
        <v>77</v>
      </c>
      <c r="B11" s="46">
        <v>6245.2801070148143</v>
      </c>
      <c r="C11" s="46">
        <v>7559.3683971770952</v>
      </c>
      <c r="D11" s="46">
        <v>6703.6274828629448</v>
      </c>
      <c r="E11" s="46">
        <v>7083.2392229792422</v>
      </c>
      <c r="F11" s="46">
        <v>5992.1757637678365</v>
      </c>
      <c r="G11" s="46">
        <v>4999.1832639901686</v>
      </c>
      <c r="H11" s="46">
        <v>4955.250309280339</v>
      </c>
      <c r="I11" s="46">
        <v>4779.6619151729037</v>
      </c>
      <c r="J11" s="46">
        <v>4387.0791148750504</v>
      </c>
      <c r="K11" s="46">
        <v>3593.749980717012</v>
      </c>
      <c r="L11" s="46">
        <v>3343.1822981513651</v>
      </c>
      <c r="M11" s="46">
        <v>4330.5780272466291</v>
      </c>
      <c r="N11" s="34">
        <f>SUM(B11:M11)</f>
        <v>63972.3758832354</v>
      </c>
      <c r="O11" s="11"/>
    </row>
    <row r="12" spans="1:255" ht="15.75">
      <c r="A12" s="38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ht="15">
      <c r="A13" s="42" t="s">
        <v>31</v>
      </c>
      <c r="B13" s="46">
        <v>348.82976132492468</v>
      </c>
      <c r="C13" s="46">
        <v>413.30034495385843</v>
      </c>
      <c r="D13" s="46">
        <v>311.78409545356942</v>
      </c>
      <c r="E13" s="46">
        <v>327.8551648239544</v>
      </c>
      <c r="F13" s="46">
        <v>437.41900098941551</v>
      </c>
      <c r="G13" s="46">
        <v>249.30513849510845</v>
      </c>
      <c r="H13" s="46">
        <v>285.13224314960206</v>
      </c>
      <c r="I13" s="46">
        <v>328.61546666848005</v>
      </c>
      <c r="J13" s="46">
        <v>397.3577468536256</v>
      </c>
      <c r="K13" s="46">
        <v>329.41215617773281</v>
      </c>
      <c r="L13" s="46">
        <v>236.31073139982544</v>
      </c>
      <c r="M13" s="46">
        <v>256.40027938576776</v>
      </c>
      <c r="N13" s="34">
        <f>SUM(B13:M13)</f>
        <v>3921.7221296758644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ht="15">
      <c r="A14" s="42" t="s">
        <v>32</v>
      </c>
      <c r="B14" s="46">
        <v>80.674908105809834</v>
      </c>
      <c r="C14" s="46">
        <v>116.32459655381538</v>
      </c>
      <c r="D14" s="46">
        <v>131.51587583658397</v>
      </c>
      <c r="E14" s="46">
        <v>88.725623638936867</v>
      </c>
      <c r="F14" s="46">
        <v>20.170682109999998</v>
      </c>
      <c r="G14" s="46">
        <v>29.761857220000003</v>
      </c>
      <c r="H14" s="46">
        <v>79.639541648751376</v>
      </c>
      <c r="I14" s="46">
        <v>17.786136769999999</v>
      </c>
      <c r="J14" s="46">
        <v>48.727480938358326</v>
      </c>
      <c r="K14" s="46">
        <v>25.24518905</v>
      </c>
      <c r="L14" s="46">
        <v>0</v>
      </c>
      <c r="M14" s="46">
        <v>9.6929061599999997</v>
      </c>
      <c r="N14" s="34">
        <f t="shared" ref="N14:N22" si="0">SUM(B14:M14)</f>
        <v>648.26479803225584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ht="15">
      <c r="A15" s="42" t="s">
        <v>33</v>
      </c>
      <c r="B15" s="46">
        <v>81.37004853244558</v>
      </c>
      <c r="C15" s="46">
        <v>217.42195694033762</v>
      </c>
      <c r="D15" s="46">
        <v>206.7084848896009</v>
      </c>
      <c r="E15" s="46">
        <v>201.44758711696451</v>
      </c>
      <c r="F15" s="46">
        <v>144.14207464810201</v>
      </c>
      <c r="G15" s="46">
        <v>83.128289882996086</v>
      </c>
      <c r="H15" s="46">
        <v>115.33809725812415</v>
      </c>
      <c r="I15" s="46">
        <v>58.468148852751682</v>
      </c>
      <c r="J15" s="46">
        <v>98.144545527836527</v>
      </c>
      <c r="K15" s="46">
        <v>95.60313014422286</v>
      </c>
      <c r="L15" s="46">
        <v>72.239438752727267</v>
      </c>
      <c r="M15" s="46">
        <v>88.918615783857675</v>
      </c>
      <c r="N15" s="34">
        <f t="shared" si="0"/>
        <v>1462.9304183299669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ht="15">
      <c r="A16" s="42" t="s">
        <v>34</v>
      </c>
      <c r="B16" s="46">
        <v>11.661406330890379</v>
      </c>
      <c r="C16" s="46">
        <v>3.8331438473520247</v>
      </c>
      <c r="D16" s="46">
        <v>22.3373776947541</v>
      </c>
      <c r="E16" s="46">
        <v>16.047861904761906</v>
      </c>
      <c r="F16" s="46">
        <v>10.476576129032258</v>
      </c>
      <c r="G16" s="46">
        <v>10.722889018479249</v>
      </c>
      <c r="H16" s="46">
        <v>10.866871723928245</v>
      </c>
      <c r="I16" s="46">
        <v>13.882010693512305</v>
      </c>
      <c r="J16" s="46">
        <v>11.421935727163461</v>
      </c>
      <c r="K16" s="46">
        <v>2.2313044721407622</v>
      </c>
      <c r="L16" s="46">
        <v>6.9902822690909092</v>
      </c>
      <c r="M16" s="46">
        <v>14.842064119850189</v>
      </c>
      <c r="N16" s="34">
        <f t="shared" si="0"/>
        <v>135.31372393095577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5" ht="15">
      <c r="A17" s="42" t="s">
        <v>35</v>
      </c>
      <c r="B17" s="46">
        <v>20.557761482564359</v>
      </c>
      <c r="C17" s="46">
        <v>0</v>
      </c>
      <c r="D17" s="46">
        <v>4.1022309999999997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34">
        <f t="shared" si="0"/>
        <v>24.659992482564359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ht="15">
      <c r="A18" s="42" t="s">
        <v>36</v>
      </c>
      <c r="B18" s="46">
        <v>1.0268118197411509</v>
      </c>
      <c r="C18" s="46">
        <v>0.36047440809968845</v>
      </c>
      <c r="D18" s="46">
        <v>22.589864402810306</v>
      </c>
      <c r="E18" s="46">
        <v>1.752474629195941</v>
      </c>
      <c r="F18" s="46">
        <v>0.41811048762190545</v>
      </c>
      <c r="G18" s="46">
        <v>0.58894172977885495</v>
      </c>
      <c r="H18" s="46">
        <v>4.0294532380662815</v>
      </c>
      <c r="I18" s="46">
        <v>6.4374861744966445</v>
      </c>
      <c r="J18" s="46">
        <v>6.1211451472355769</v>
      </c>
      <c r="K18" s="46">
        <v>1.5063835337243401</v>
      </c>
      <c r="L18" s="46">
        <v>24.275537629090909</v>
      </c>
      <c r="M18" s="46">
        <v>22.514478111722848</v>
      </c>
      <c r="N18" s="34">
        <f t="shared" si="0"/>
        <v>91.621161311584459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ht="15">
      <c r="A19" s="42" t="s">
        <v>37</v>
      </c>
      <c r="B19" s="46">
        <v>144.77584181192577</v>
      </c>
      <c r="C19" s="46">
        <v>111.43223475389408</v>
      </c>
      <c r="D19" s="46">
        <v>143.0329693052303</v>
      </c>
      <c r="E19" s="46">
        <v>136.72934863778295</v>
      </c>
      <c r="F19" s="46">
        <v>118.14430375468866</v>
      </c>
      <c r="G19" s="46">
        <v>132.71214070137535</v>
      </c>
      <c r="H19" s="46">
        <v>100.07925626056553</v>
      </c>
      <c r="I19" s="46">
        <v>126.01687762117824</v>
      </c>
      <c r="J19" s="46">
        <v>118.95225851019229</v>
      </c>
      <c r="K19" s="46">
        <v>114.46266872070382</v>
      </c>
      <c r="L19" s="46">
        <v>86.740155272727264</v>
      </c>
      <c r="M19" s="46">
        <v>105.79689504044944</v>
      </c>
      <c r="N19" s="34">
        <f t="shared" si="0"/>
        <v>1438.8749503907136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pans="1:255" ht="15">
      <c r="A20" s="42" t="s">
        <v>38</v>
      </c>
      <c r="B20" s="46">
        <v>14.79082788086699</v>
      </c>
      <c r="C20" s="46">
        <v>21.702550724890965</v>
      </c>
      <c r="D20" s="46">
        <v>108.62452991385413</v>
      </c>
      <c r="E20" s="46">
        <v>19.041196372943016</v>
      </c>
      <c r="F20" s="46">
        <v>18.84069651492873</v>
      </c>
      <c r="G20" s="46">
        <v>35.593815510738729</v>
      </c>
      <c r="H20" s="46">
        <v>27.309613501050734</v>
      </c>
      <c r="I20" s="46">
        <v>17.255611066368385</v>
      </c>
      <c r="J20" s="46">
        <v>15.052183953653849</v>
      </c>
      <c r="K20" s="46">
        <v>56.125476521080941</v>
      </c>
      <c r="L20" s="46">
        <v>7.0587875754545459</v>
      </c>
      <c r="M20" s="46">
        <v>21.996006764044942</v>
      </c>
      <c r="N20" s="34">
        <f t="shared" si="0"/>
        <v>363.39129629987599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pans="1:255" ht="15">
      <c r="A21" s="42" t="s">
        <v>39</v>
      </c>
      <c r="B21" s="46">
        <v>32.910155325120847</v>
      </c>
      <c r="C21" s="46">
        <v>34.905196510903423</v>
      </c>
      <c r="D21" s="46">
        <v>31.006056971116319</v>
      </c>
      <c r="E21" s="46">
        <v>18.841874051522247</v>
      </c>
      <c r="F21" s="46">
        <v>13.421436594148537</v>
      </c>
      <c r="G21" s="46">
        <v>12.570959815207512</v>
      </c>
      <c r="H21" s="46">
        <v>31.434883520827</v>
      </c>
      <c r="I21" s="46">
        <v>22.351183803131992</v>
      </c>
      <c r="J21" s="46">
        <v>28.701859179687499</v>
      </c>
      <c r="K21" s="46">
        <v>17.353696480938414</v>
      </c>
      <c r="L21" s="46">
        <v>11.853445832727273</v>
      </c>
      <c r="M21" s="46">
        <v>23.539826202247191</v>
      </c>
      <c r="N21" s="34">
        <f t="shared" si="0"/>
        <v>278.89057428757826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pans="1:255" ht="18">
      <c r="A22" s="42" t="s">
        <v>102</v>
      </c>
      <c r="B22" s="46">
        <v>121.79042318443635</v>
      </c>
      <c r="C22" s="46">
        <v>143.71042585669761</v>
      </c>
      <c r="D22" s="46">
        <v>141.15356113538974</v>
      </c>
      <c r="E22" s="46">
        <v>144.94447849473022</v>
      </c>
      <c r="F22" s="46">
        <v>153.4670323503002</v>
      </c>
      <c r="G22" s="46">
        <v>161.56919900264165</v>
      </c>
      <c r="H22" s="46">
        <v>151.58881423371474</v>
      </c>
      <c r="I22" s="46">
        <v>116.32619952274422</v>
      </c>
      <c r="J22" s="46">
        <v>105.70459666466343</v>
      </c>
      <c r="K22" s="46">
        <v>129.20430575087983</v>
      </c>
      <c r="L22" s="46">
        <v>115.6066198172727</v>
      </c>
      <c r="M22" s="46">
        <v>101.33503073782776</v>
      </c>
      <c r="N22" s="34">
        <f t="shared" si="0"/>
        <v>1586.4006867512987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pans="1:255" ht="14.25">
      <c r="A23" s="63" t="s">
        <v>103</v>
      </c>
      <c r="B23" s="62">
        <f>SUM(B13:B22)</f>
        <v>858.38794579872604</v>
      </c>
      <c r="C23" s="62">
        <f t="shared" ref="C23:M23" si="1">SUM(C13:C22)</f>
        <v>1062.9909245498493</v>
      </c>
      <c r="D23" s="62">
        <f t="shared" si="1"/>
        <v>1122.8550466029092</v>
      </c>
      <c r="E23" s="62">
        <f t="shared" si="1"/>
        <v>955.38560967079218</v>
      </c>
      <c r="F23" s="62">
        <f t="shared" si="1"/>
        <v>916.49991357823774</v>
      </c>
      <c r="G23" s="62">
        <f t="shared" si="1"/>
        <v>715.9532313763259</v>
      </c>
      <c r="H23" s="62">
        <f t="shared" si="1"/>
        <v>805.41877453463019</v>
      </c>
      <c r="I23" s="62">
        <f t="shared" si="1"/>
        <v>707.13912117266352</v>
      </c>
      <c r="J23" s="62">
        <f t="shared" si="1"/>
        <v>830.18375250241661</v>
      </c>
      <c r="K23" s="62">
        <f t="shared" si="1"/>
        <v>771.14431085142382</v>
      </c>
      <c r="L23" s="62">
        <f t="shared" si="1"/>
        <v>561.07499854891637</v>
      </c>
      <c r="M23" s="62">
        <f t="shared" si="1"/>
        <v>645.03610230576783</v>
      </c>
      <c r="N23" s="62">
        <f>SUM(N13:N22)</f>
        <v>9952.0697314926565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pans="1:255" ht="14.25">
      <c r="A24" s="64" t="s">
        <v>80</v>
      </c>
      <c r="B24" s="62">
        <f>+B23+B11</f>
        <v>7103.6680528135403</v>
      </c>
      <c r="C24" s="62">
        <f t="shared" ref="C24:N24" si="2">+C23+C11</f>
        <v>8622.3593217269445</v>
      </c>
      <c r="D24" s="62">
        <f t="shared" si="2"/>
        <v>7826.482529465854</v>
      </c>
      <c r="E24" s="62">
        <f t="shared" si="2"/>
        <v>8038.6248326500345</v>
      </c>
      <c r="F24" s="62">
        <f t="shared" si="2"/>
        <v>6908.6756773460747</v>
      </c>
      <c r="G24" s="62">
        <f t="shared" si="2"/>
        <v>5715.1364953664943</v>
      </c>
      <c r="H24" s="62">
        <f t="shared" si="2"/>
        <v>5760.6690838149689</v>
      </c>
      <c r="I24" s="62">
        <f t="shared" si="2"/>
        <v>5486.8010363455669</v>
      </c>
      <c r="J24" s="62">
        <f t="shared" si="2"/>
        <v>5217.262867377467</v>
      </c>
      <c r="K24" s="62">
        <f t="shared" si="2"/>
        <v>4364.8942915684356</v>
      </c>
      <c r="L24" s="62">
        <f t="shared" si="2"/>
        <v>3904.2572967002816</v>
      </c>
      <c r="M24" s="62">
        <f t="shared" si="2"/>
        <v>4975.6141295523967</v>
      </c>
      <c r="N24" s="62">
        <f t="shared" si="2"/>
        <v>73924.445614728058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ht="15">
      <c r="A25" s="35" t="s">
        <v>104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ht="15">
      <c r="A26" s="43" t="s">
        <v>31</v>
      </c>
      <c r="B26" s="46">
        <v>15.969125214408233</v>
      </c>
      <c r="C26" s="46">
        <v>12.753894080996883</v>
      </c>
      <c r="D26" s="46">
        <v>13.814207650273225</v>
      </c>
      <c r="E26" s="46">
        <v>14.153005464480875</v>
      </c>
      <c r="F26" s="46">
        <v>11.479369842460615</v>
      </c>
      <c r="G26" s="46">
        <v>7.420478642835505</v>
      </c>
      <c r="H26" s="46">
        <v>3.4296138643964729</v>
      </c>
      <c r="I26" s="46">
        <v>2.7949291573452646</v>
      </c>
      <c r="J26" s="46">
        <v>4.6379206730769225</v>
      </c>
      <c r="K26" s="46">
        <v>7.8181818181818183</v>
      </c>
      <c r="L26" s="46">
        <v>9.5607272727272736</v>
      </c>
      <c r="M26" s="46">
        <v>15.701872659176029</v>
      </c>
      <c r="N26" s="34">
        <f>SUM(B26:M26)</f>
        <v>119.53332634035912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ht="18">
      <c r="A27" s="44" t="s">
        <v>91</v>
      </c>
      <c r="B27" s="46">
        <v>605.11089278890108</v>
      </c>
      <c r="C27" s="46">
        <v>955.34919047215249</v>
      </c>
      <c r="D27" s="46">
        <v>940.92076290067143</v>
      </c>
      <c r="E27" s="46">
        <v>904.60710749815769</v>
      </c>
      <c r="F27" s="46">
        <v>826.24559605483864</v>
      </c>
      <c r="G27" s="46">
        <v>740.34335191275375</v>
      </c>
      <c r="H27" s="46">
        <v>804.84406003422009</v>
      </c>
      <c r="I27" s="46">
        <v>701.43736598401199</v>
      </c>
      <c r="J27" s="46">
        <v>716.69075481873199</v>
      </c>
      <c r="K27" s="46">
        <v>640.86009920695017</v>
      </c>
      <c r="L27" s="46">
        <v>602.69294029199295</v>
      </c>
      <c r="M27" s="46">
        <v>680.43793658311154</v>
      </c>
      <c r="N27" s="34">
        <f t="shared" ref="N27:N36" si="3">SUM(B27:M27)</f>
        <v>9119.540058546494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ht="15">
      <c r="A28" s="43" t="s">
        <v>33</v>
      </c>
      <c r="B28" s="46">
        <v>308.149028070903</v>
      </c>
      <c r="C28" s="46">
        <v>276.51387539045498</v>
      </c>
      <c r="D28" s="46">
        <v>332.94837639380802</v>
      </c>
      <c r="E28" s="46">
        <v>325.59776355889096</v>
      </c>
      <c r="F28" s="46">
        <v>274.92198969124706</v>
      </c>
      <c r="G28" s="46">
        <v>232.57288962792902</v>
      </c>
      <c r="H28" s="46">
        <v>159.02398693748</v>
      </c>
      <c r="I28" s="46">
        <v>239.64545236480598</v>
      </c>
      <c r="J28" s="46">
        <v>284.77848862530897</v>
      </c>
      <c r="K28" s="46">
        <v>191.83732670435899</v>
      </c>
      <c r="L28" s="46">
        <v>218.56615167077356</v>
      </c>
      <c r="M28" s="46">
        <v>226.31638981273318</v>
      </c>
      <c r="N28" s="34">
        <f t="shared" si="3"/>
        <v>3070.8717188486935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ht="18">
      <c r="A29" s="43" t="s">
        <v>93</v>
      </c>
      <c r="B29" s="46">
        <v>87.848758141666934</v>
      </c>
      <c r="C29" s="46">
        <v>155.85796876168223</v>
      </c>
      <c r="D29" s="46">
        <v>223.13306401044497</v>
      </c>
      <c r="E29" s="46">
        <v>254.6059016460031</v>
      </c>
      <c r="F29" s="46">
        <v>262.70420136717928</v>
      </c>
      <c r="G29" s="46">
        <v>303.52441232562376</v>
      </c>
      <c r="H29" s="46">
        <v>139.45808373121008</v>
      </c>
      <c r="I29" s="46">
        <v>209.78462193806115</v>
      </c>
      <c r="J29" s="46">
        <v>144.77722651384616</v>
      </c>
      <c r="K29" s="46">
        <v>207.68390540102638</v>
      </c>
      <c r="L29" s="46">
        <v>186.41774318367624</v>
      </c>
      <c r="M29" s="46">
        <v>263.96963206231936</v>
      </c>
      <c r="N29" s="34">
        <f t="shared" si="3"/>
        <v>2439.7655190827395</v>
      </c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ht="15">
      <c r="A30" s="45" t="s">
        <v>35</v>
      </c>
      <c r="B30" s="46">
        <v>0.59722438796195232</v>
      </c>
      <c r="C30" s="46">
        <v>0.66978193146417442</v>
      </c>
      <c r="D30" s="46">
        <v>0.74160811865729903</v>
      </c>
      <c r="E30" s="46">
        <v>0.70101483216237326</v>
      </c>
      <c r="F30" s="46">
        <v>0.40810202550637659</v>
      </c>
      <c r="G30" s="46">
        <v>0.28324750075734634</v>
      </c>
      <c r="H30" s="46">
        <v>0.16874429917908182</v>
      </c>
      <c r="I30" s="46">
        <v>0.10887397464578673</v>
      </c>
      <c r="J30" s="46">
        <v>0.35907451923076927</v>
      </c>
      <c r="K30" s="46">
        <v>0.45307917888563048</v>
      </c>
      <c r="L30" s="46">
        <v>0.35199999999999998</v>
      </c>
      <c r="M30" s="46">
        <v>0.54082397003745319</v>
      </c>
      <c r="N30" s="34">
        <f>SUM(B30:M30)</f>
        <v>5.3835747384882442</v>
      </c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ht="15">
      <c r="A31" s="46" t="s">
        <v>36</v>
      </c>
      <c r="B31" s="46">
        <v>770.10906909872347</v>
      </c>
      <c r="C31" s="46">
        <v>894.25182390100929</v>
      </c>
      <c r="D31" s="46">
        <v>1024.5501529646372</v>
      </c>
      <c r="E31" s="46">
        <v>1056.7135054584467</v>
      </c>
      <c r="F31" s="46">
        <v>1037.6461806517029</v>
      </c>
      <c r="G31" s="46">
        <v>947.02258891803092</v>
      </c>
      <c r="H31" s="46">
        <v>801.22082143713283</v>
      </c>
      <c r="I31" s="46">
        <v>975.73788659131242</v>
      </c>
      <c r="J31" s="46">
        <v>622.82626133326323</v>
      </c>
      <c r="K31" s="46">
        <v>648.47635877143694</v>
      </c>
      <c r="L31" s="46">
        <v>687.33292173010182</v>
      </c>
      <c r="M31" s="46">
        <v>713.74711348844914</v>
      </c>
      <c r="N31" s="34">
        <f>SUM(B31:M31)</f>
        <v>10179.634684344248</v>
      </c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ht="15">
      <c r="A32" s="46" t="s">
        <v>47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34">
        <f t="shared" si="3"/>
        <v>0</v>
      </c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ht="15">
      <c r="A33" s="46" t="s">
        <v>48</v>
      </c>
      <c r="B33" s="46">
        <v>3.3143397193014197</v>
      </c>
      <c r="C33" s="46">
        <v>1.1407893165109035</v>
      </c>
      <c r="D33" s="46">
        <v>3.1238370723341142</v>
      </c>
      <c r="E33" s="46">
        <v>1.3544379523809524</v>
      </c>
      <c r="F33" s="46">
        <v>1.0676450919729932</v>
      </c>
      <c r="G33" s="46">
        <v>0.62807814298697373</v>
      </c>
      <c r="H33" s="46">
        <v>1.0490903554879902</v>
      </c>
      <c r="I33" s="46">
        <v>0.6274980984340045</v>
      </c>
      <c r="J33" s="46">
        <v>2.6515285921274034</v>
      </c>
      <c r="K33" s="46">
        <v>1.2541586840796672</v>
      </c>
      <c r="L33" s="46">
        <v>1.2466838854545457</v>
      </c>
      <c r="M33" s="46">
        <v>2.1682296404494381</v>
      </c>
      <c r="N33" s="34">
        <f t="shared" si="3"/>
        <v>19.626316551520407</v>
      </c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ht="15">
      <c r="A34" s="46" t="s">
        <v>38</v>
      </c>
      <c r="B34" s="46">
        <v>114.98552908393991</v>
      </c>
      <c r="C34" s="46">
        <v>176.79559595914458</v>
      </c>
      <c r="D34" s="46">
        <v>43.74010779518693</v>
      </c>
      <c r="E34" s="46">
        <v>46.33115472316635</v>
      </c>
      <c r="F34" s="46">
        <v>63.878080676774502</v>
      </c>
      <c r="G34" s="46">
        <v>61.346305233233544</v>
      </c>
      <c r="H34" s="46">
        <v>29.074153311099998</v>
      </c>
      <c r="I34" s="46">
        <v>40.556555999873225</v>
      </c>
      <c r="J34" s="46">
        <v>34.02728240122596</v>
      </c>
      <c r="K34" s="46">
        <v>22.885627415495001</v>
      </c>
      <c r="L34" s="46">
        <v>33.930538113155428</v>
      </c>
      <c r="M34" s="46">
        <v>20.218326280374527</v>
      </c>
      <c r="N34" s="34">
        <f t="shared" si="3"/>
        <v>687.76925699267008</v>
      </c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15">
      <c r="A35" s="46" t="s">
        <v>39</v>
      </c>
      <c r="B35" s="46">
        <v>2.26356921</v>
      </c>
      <c r="C35" s="46">
        <v>3.4729487969158876</v>
      </c>
      <c r="D35" s="46">
        <v>2.7695645531381734</v>
      </c>
      <c r="E35" s="46">
        <v>1.2959643000000001</v>
      </c>
      <c r="F35" s="46">
        <v>3.2528426100000001</v>
      </c>
      <c r="G35" s="46">
        <v>2.4347142499999999</v>
      </c>
      <c r="H35" s="46">
        <v>4.2844064599999996</v>
      </c>
      <c r="I35" s="46">
        <v>0.89537900000000004</v>
      </c>
      <c r="J35" s="46">
        <v>1.74352318</v>
      </c>
      <c r="K35" s="46">
        <v>1.744113594692082</v>
      </c>
      <c r="L35" s="46">
        <v>2.0214061999999999</v>
      </c>
      <c r="M35" s="46">
        <v>1.2608854694382021</v>
      </c>
      <c r="N35" s="34">
        <f t="shared" si="3"/>
        <v>27.439317624184341</v>
      </c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ht="15">
      <c r="A36" s="46" t="s">
        <v>89</v>
      </c>
      <c r="B36" s="46">
        <v>127.96666052903379</v>
      </c>
      <c r="C36" s="46">
        <v>190.36802688466196</v>
      </c>
      <c r="D36" s="46">
        <v>155.92424757311073</v>
      </c>
      <c r="E36" s="46">
        <v>132.48408571597929</v>
      </c>
      <c r="F36" s="46">
        <v>136.64641472217227</v>
      </c>
      <c r="G36" s="46">
        <v>105.61542679812646</v>
      </c>
      <c r="H36" s="46">
        <v>108.54187782100416</v>
      </c>
      <c r="I36" s="46">
        <v>119.07035404487669</v>
      </c>
      <c r="J36" s="46">
        <v>81.004742968205846</v>
      </c>
      <c r="K36" s="46">
        <v>81.268042906212941</v>
      </c>
      <c r="L36" s="46">
        <v>79.72839717666966</v>
      </c>
      <c r="M36" s="46">
        <v>71.165024266292448</v>
      </c>
      <c r="N36" s="34">
        <f t="shared" si="3"/>
        <v>1389.7833014063463</v>
      </c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4.25">
      <c r="A37" s="64" t="s">
        <v>105</v>
      </c>
      <c r="B37" s="62">
        <f>SUM(B26:B36)</f>
        <v>2036.3141962448399</v>
      </c>
      <c r="C37" s="62">
        <f t="shared" ref="C37:M37" si="4">SUM(C26:C36)</f>
        <v>2667.1738954949933</v>
      </c>
      <c r="D37" s="62">
        <f t="shared" si="4"/>
        <v>2741.6659290322614</v>
      </c>
      <c r="E37" s="62">
        <f t="shared" si="4"/>
        <v>2737.8439411496684</v>
      </c>
      <c r="F37" s="62">
        <f t="shared" si="4"/>
        <v>2618.250422733855</v>
      </c>
      <c r="G37" s="62">
        <f t="shared" si="4"/>
        <v>2401.1914933522771</v>
      </c>
      <c r="H37" s="62">
        <f t="shared" si="4"/>
        <v>2051.0948382512106</v>
      </c>
      <c r="I37" s="62">
        <f t="shared" si="4"/>
        <v>2290.658917153366</v>
      </c>
      <c r="J37" s="62">
        <f t="shared" si="4"/>
        <v>1893.496803625017</v>
      </c>
      <c r="K37" s="62">
        <f t="shared" si="4"/>
        <v>1804.2808936813196</v>
      </c>
      <c r="L37" s="62">
        <f t="shared" si="4"/>
        <v>1821.8495095245516</v>
      </c>
      <c r="M37" s="62">
        <f t="shared" si="4"/>
        <v>1995.5262342323811</v>
      </c>
      <c r="N37" s="62">
        <f>SUM(N26:N36)</f>
        <v>27059.34707447574</v>
      </c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ht="14.25">
      <c r="A38" s="64" t="s">
        <v>51</v>
      </c>
      <c r="B38" s="62">
        <f t="shared" ref="B38:N38" si="5">+B24-B37</f>
        <v>5067.3538565687004</v>
      </c>
      <c r="C38" s="62">
        <f t="shared" si="5"/>
        <v>5955.1854262319512</v>
      </c>
      <c r="D38" s="62">
        <f t="shared" si="5"/>
        <v>5084.8166004335926</v>
      </c>
      <c r="E38" s="62">
        <f t="shared" si="5"/>
        <v>5300.7808915003661</v>
      </c>
      <c r="F38" s="62">
        <f t="shared" si="5"/>
        <v>4290.4252546122198</v>
      </c>
      <c r="G38" s="62">
        <f t="shared" si="5"/>
        <v>3313.9450020142172</v>
      </c>
      <c r="H38" s="62">
        <f t="shared" si="5"/>
        <v>3709.5742455637583</v>
      </c>
      <c r="I38" s="62">
        <f t="shared" si="5"/>
        <v>3196.1421191922009</v>
      </c>
      <c r="J38" s="62">
        <f t="shared" si="5"/>
        <v>3323.76606375245</v>
      </c>
      <c r="K38" s="62">
        <f t="shared" si="5"/>
        <v>2560.6133978871158</v>
      </c>
      <c r="L38" s="62">
        <f t="shared" si="5"/>
        <v>2082.4077871757299</v>
      </c>
      <c r="M38" s="62">
        <f t="shared" si="5"/>
        <v>2980.0878953200154</v>
      </c>
      <c r="N38" s="62">
        <f t="shared" si="5"/>
        <v>46865.098540252322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>
      <c r="A39" s="161" t="s">
        <v>84</v>
      </c>
      <c r="B39" s="162"/>
      <c r="C39" s="138"/>
      <c r="D39" s="138"/>
      <c r="E39" s="138"/>
      <c r="F39" s="138"/>
      <c r="G39" s="144"/>
      <c r="H39" s="144"/>
      <c r="I39" s="144"/>
      <c r="J39" s="144"/>
      <c r="K39" s="144"/>
      <c r="L39" s="144"/>
      <c r="M39" s="144"/>
      <c r="N39" s="14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ht="12" customHeight="1">
      <c r="A40" s="139" t="s">
        <v>54</v>
      </c>
      <c r="B40" s="140"/>
      <c r="C40" s="140"/>
      <c r="D40" s="140"/>
      <c r="E40" s="140"/>
      <c r="F40" s="140"/>
      <c r="G40" s="133"/>
      <c r="H40" s="133"/>
      <c r="I40" s="133"/>
      <c r="J40" s="133"/>
      <c r="K40" s="133"/>
      <c r="L40" s="133"/>
      <c r="M40" s="133"/>
      <c r="N40" s="133"/>
      <c r="O40" s="9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ht="12" customHeight="1">
      <c r="A41" s="141" t="s">
        <v>55</v>
      </c>
      <c r="B41" s="140"/>
      <c r="C41" s="140"/>
      <c r="D41" s="140"/>
      <c r="E41" s="140"/>
      <c r="F41" s="140"/>
      <c r="G41" s="146"/>
      <c r="H41" s="146"/>
      <c r="I41" s="146"/>
      <c r="J41" s="146"/>
      <c r="K41" s="146"/>
      <c r="L41" s="146"/>
      <c r="M41" s="146"/>
      <c r="N41" s="14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pans="1:255">
      <c r="A42" s="141" t="s">
        <v>56</v>
      </c>
      <c r="B42" s="140"/>
      <c r="C42" s="140"/>
      <c r="D42" s="140"/>
      <c r="E42" s="140"/>
      <c r="F42" s="140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ht="15">
      <c r="A43" s="141" t="s">
        <v>85</v>
      </c>
      <c r="B43" s="114"/>
      <c r="C43" s="114"/>
      <c r="D43" s="114"/>
      <c r="E43" s="114"/>
      <c r="F43" s="114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ht="15">
      <c r="A44" s="141" t="s">
        <v>59</v>
      </c>
      <c r="B44" s="114"/>
      <c r="C44" s="114"/>
      <c r="D44" s="114"/>
      <c r="E44" s="114"/>
      <c r="F44" s="11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  <row r="45" spans="1:255" ht="15">
      <c r="A45" s="141" t="s">
        <v>60</v>
      </c>
      <c r="B45" s="114"/>
      <c r="C45" s="114"/>
      <c r="D45" s="114"/>
      <c r="E45" s="114"/>
      <c r="F45" s="114"/>
    </row>
    <row r="46" spans="1:255" ht="15">
      <c r="A46" s="141" t="s">
        <v>61</v>
      </c>
      <c r="B46" s="114"/>
      <c r="C46" s="114"/>
      <c r="D46" s="114"/>
      <c r="E46" s="114"/>
      <c r="F46" s="114"/>
    </row>
    <row r="47" spans="1:255">
      <c r="A47" s="141" t="s">
        <v>86</v>
      </c>
      <c r="B47" s="140"/>
      <c r="C47" s="140"/>
      <c r="D47" s="140"/>
      <c r="E47" s="140"/>
      <c r="F47" s="140"/>
    </row>
    <row r="48" spans="1:255">
      <c r="A48" s="97"/>
      <c r="B48" s="73"/>
      <c r="C48" s="73"/>
      <c r="D48" s="73"/>
      <c r="E48" s="73"/>
      <c r="F48" s="73"/>
    </row>
    <row r="51" spans="2:1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4" spans="2:13">
      <c r="D54" s="71"/>
    </row>
    <row r="55" spans="2:13">
      <c r="D55" s="72"/>
    </row>
  </sheetData>
  <mergeCells count="3">
    <mergeCell ref="A7:N7"/>
    <mergeCell ref="A8:N8"/>
    <mergeCell ref="A39:B39"/>
  </mergeCells>
  <pageMargins left="0" right="0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 Singh</dc:creator>
  <cp:keywords/>
  <dc:description/>
  <cp:lastModifiedBy/>
  <cp:revision/>
  <dcterms:created xsi:type="dcterms:W3CDTF">2012-06-01T08:40:52Z</dcterms:created>
  <dcterms:modified xsi:type="dcterms:W3CDTF">2023-05-31T06:24:07Z</dcterms:modified>
  <cp:category/>
  <cp:contentStatus/>
</cp:coreProperties>
</file>