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631C5186-2FDD-4D07-809A-9F74320ACFD7}" xr6:coauthVersionLast="47" xr6:coauthVersionMax="47" xr10:uidLastSave="{00000000-0000-0000-0000-000000000000}"/>
  <bookViews>
    <workbookView xWindow="-28920" yWindow="-120" windowWidth="29040" windowHeight="15840" xr2:uid="{9E188A0B-09F3-4BBA-B10E-91592D5696AF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L44" i="1" s="1"/>
  <c r="L46" i="1" s="1"/>
  <c r="K43" i="1"/>
  <c r="J43" i="1"/>
  <c r="I43" i="1"/>
  <c r="H43" i="1"/>
  <c r="H44" i="1" s="1"/>
  <c r="G43" i="1"/>
  <c r="F43" i="1"/>
  <c r="E43" i="1"/>
  <c r="D43" i="1"/>
  <c r="D44" i="1" s="1"/>
  <c r="C43" i="1"/>
  <c r="M39" i="1"/>
  <c r="M44" i="1" s="1"/>
  <c r="L39" i="1"/>
  <c r="K39" i="1"/>
  <c r="K44" i="1" s="1"/>
  <c r="J39" i="1"/>
  <c r="J44" i="1" s="1"/>
  <c r="I39" i="1"/>
  <c r="I44" i="1" s="1"/>
  <c r="H39" i="1"/>
  <c r="G39" i="1"/>
  <c r="G44" i="1" s="1"/>
  <c r="F39" i="1"/>
  <c r="F44" i="1" s="1"/>
  <c r="E39" i="1"/>
  <c r="E44" i="1" s="1"/>
  <c r="D39" i="1"/>
  <c r="C39" i="1"/>
  <c r="C44" i="1" s="1"/>
  <c r="L30" i="1"/>
  <c r="H30" i="1"/>
  <c r="H46" i="1" s="1"/>
  <c r="D30" i="1"/>
  <c r="D46" i="1" s="1"/>
  <c r="M29" i="1"/>
  <c r="M30" i="1" s="1"/>
  <c r="L29" i="1"/>
  <c r="K29" i="1"/>
  <c r="J29" i="1"/>
  <c r="I29" i="1"/>
  <c r="I30" i="1" s="1"/>
  <c r="H29" i="1"/>
  <c r="G29" i="1"/>
  <c r="F29" i="1"/>
  <c r="E29" i="1"/>
  <c r="E30" i="1" s="1"/>
  <c r="D29" i="1"/>
  <c r="C29" i="1"/>
  <c r="M22" i="1"/>
  <c r="L22" i="1"/>
  <c r="K22" i="1"/>
  <c r="K30" i="1" s="1"/>
  <c r="J22" i="1"/>
  <c r="J30" i="1" s="1"/>
  <c r="J46" i="1" s="1"/>
  <c r="I22" i="1"/>
  <c r="H22" i="1"/>
  <c r="G22" i="1"/>
  <c r="G30" i="1" s="1"/>
  <c r="G46" i="1" s="1"/>
  <c r="F22" i="1"/>
  <c r="F30" i="1" s="1"/>
  <c r="F46" i="1" s="1"/>
  <c r="E22" i="1"/>
  <c r="D22" i="1"/>
  <c r="C22" i="1"/>
  <c r="C30" i="1" s="1"/>
  <c r="C46" i="1" s="1"/>
  <c r="K46" i="1" l="1"/>
  <c r="E46" i="1"/>
  <c r="I46" i="1"/>
  <c r="M46" i="1"/>
</calcChain>
</file>

<file path=xl/sharedStrings.xml><?xml version="1.0" encoding="utf-8"?>
<sst xmlns="http://schemas.openxmlformats.org/spreadsheetml/2006/main" count="54" uniqueCount="53">
  <si>
    <t>Petroleum Planning &amp; Analysis Cell</t>
  </si>
  <si>
    <t>Table Posted: (01-04-2025)</t>
  </si>
  <si>
    <t>Period : From 2014-15 to 9M 2024-25</t>
  </si>
  <si>
    <t xml:space="preserve">Contribution of Petroleum Sector to Exchequer </t>
  </si>
  <si>
    <t>(Rs. Crore)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</si>
  <si>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</si>
  <si>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</si>
  <si>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</si>
  <si>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</si>
  <si>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</si>
  <si>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</si>
  <si>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</si>
  <si>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</si>
  <si>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</si>
  <si>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</si>
  <si>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</si>
  <si>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9M 2024-25(P)</t>
  </si>
  <si>
    <t>1. Contribution to Central Exchequer</t>
  </si>
  <si>
    <t>A. Tax/ Duties on Crude oil &amp;  Petroleum products</t>
  </si>
  <si>
    <t>Cess on Crude Oil</t>
  </si>
  <si>
    <t>Royalty on Crude Oil / Natural Gas</t>
  </si>
  <si>
    <t>Customs Duty</t>
  </si>
  <si>
    <t>NCCD on Crude Oil</t>
  </si>
  <si>
    <t>Excise Duty</t>
  </si>
  <si>
    <t>Service tax</t>
  </si>
  <si>
    <t>IGST</t>
  </si>
  <si>
    <t>CGST</t>
  </si>
  <si>
    <t>Others</t>
  </si>
  <si>
    <t>Sub Total                                                               (A)</t>
  </si>
  <si>
    <t xml:space="preserve">B. Dividend to Government/ Income tax etc. </t>
  </si>
  <si>
    <t>Corporate/ Income Tax</t>
  </si>
  <si>
    <t>Dividend income to Central Govt.</t>
  </si>
  <si>
    <t>Dividend distribution tax</t>
  </si>
  <si>
    <t>Profit Petroleum on exploration of Oil/ Gas</t>
  </si>
  <si>
    <t>Sub Total                                                              (B)</t>
  </si>
  <si>
    <t>Total Contribution to Central Exchequer               (A+B)</t>
  </si>
  <si>
    <t>2. Contribution to State Exchequer</t>
  </si>
  <si>
    <t>A. Tax/ Duties on Crude &amp;  Petroleum products</t>
  </si>
  <si>
    <t xml:space="preserve">Sales Tax/ VAT on POL Products     </t>
  </si>
  <si>
    <t>SGST/UTGST</t>
  </si>
  <si>
    <t>Octroi, Duties Incl. Electricity Duty</t>
  </si>
  <si>
    <t>Entry Tax / Others</t>
  </si>
  <si>
    <t>Sub Total                                                             (A)</t>
  </si>
  <si>
    <t xml:space="preserve">B. Dividend to Government/ Direct tax etc. </t>
  </si>
  <si>
    <t>Dividend Income to State Govt.</t>
  </si>
  <si>
    <t>Sub Total                                                             (B)</t>
  </si>
  <si>
    <t>Total Contribution to State Exchequer               (A+B)</t>
  </si>
  <si>
    <t>Total Contribution of Petroleum Sector to Exchequer      (1+2)</t>
  </si>
  <si>
    <t>(P) Provisional                                                 Totals may not tally due to round off.</t>
  </si>
  <si>
    <t>Notes:</t>
  </si>
  <si>
    <t>1. As per details provided by 15 major oil &amp; gas companies.</t>
  </si>
  <si>
    <t>2. Profit petroleum on exploration of Oil/ Natural Gas as provided by MOP&amp;NG.</t>
  </si>
  <si>
    <t>3. Figures for the previous periods have been regrouped wherever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</si>
</sst>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  <numFmt numFmtId="166" formatCode="_(* #,##0.0_);_(* \(#,##0.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2" fillId="0" borderId="4" xfId="2" applyFont="1" applyBorder="1"/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2" fillId="0" borderId="6" xfId="2" applyFont="1" applyBorder="1"/>
    <xf numFmtId="0" fontId="2" fillId="0" borderId="7" xfId="0" applyFont="1" applyBorder="1"/>
    <xf numFmtId="0" fontId="2" fillId="0" borderId="7" xfId="2" applyFont="1" applyBorder="1"/>
    <xf numFmtId="0" fontId="2" fillId="0" borderId="8" xfId="2" applyFont="1" applyBorder="1"/>
    <xf numFmtId="0" fontId="4" fillId="0" borderId="0" xfId="3" applyFont="1"/>
    <xf numFmtId="0" fontId="2" fillId="0" borderId="0" xfId="0" applyFont="1"/>
    <xf numFmtId="0" fontId="5" fillId="0" borderId="0" xfId="3" applyFont="1"/>
    <xf numFmtId="0" fontId="6" fillId="0" borderId="0" xfId="0" applyFont="1"/>
    <xf numFmtId="0" fontId="6" fillId="0" borderId="0" xfId="2" applyFont="1"/>
    <xf numFmtId="0" fontId="7" fillId="0" borderId="0" xfId="3" applyFont="1" applyAlignment="1">
      <alignment horizontal="left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9" fillId="0" borderId="12" xfId="2" applyFont="1" applyBorder="1"/>
    <xf numFmtId="0" fontId="9" fillId="0" borderId="12" xfId="2" applyFont="1" applyBorder="1" applyAlignment="1">
      <alignment vertical="center" wrapText="1"/>
    </xf>
    <xf numFmtId="164" fontId="9" fillId="0" borderId="12" xfId="1" applyNumberFormat="1" applyFont="1" applyFill="1" applyBorder="1" applyAlignment="1">
      <alignment horizontal="right" vertical="center" wrapText="1"/>
    </xf>
    <xf numFmtId="164" fontId="9" fillId="0" borderId="12" xfId="1" applyNumberFormat="1" applyFont="1" applyBorder="1" applyAlignment="1">
      <alignment vertical="center"/>
    </xf>
    <xf numFmtId="43" fontId="9" fillId="0" borderId="0" xfId="1" applyFont="1"/>
    <xf numFmtId="0" fontId="11" fillId="0" borderId="12" xfId="2" applyFont="1" applyBorder="1"/>
    <xf numFmtId="0" fontId="11" fillId="0" borderId="12" xfId="2" applyFont="1" applyBorder="1" applyAlignment="1">
      <alignment vertical="center" wrapText="1"/>
    </xf>
    <xf numFmtId="164" fontId="11" fillId="0" borderId="12" xfId="2" applyNumberFormat="1" applyFont="1" applyBorder="1" applyAlignment="1">
      <alignment horizontal="right" vertical="center" wrapText="1"/>
    </xf>
    <xf numFmtId="0" fontId="11" fillId="0" borderId="0" xfId="2" applyFont="1"/>
    <xf numFmtId="164" fontId="11" fillId="0" borderId="12" xfId="2" applyNumberFormat="1" applyFont="1" applyBorder="1"/>
    <xf numFmtId="164" fontId="9" fillId="0" borderId="12" xfId="2" applyNumberFormat="1" applyFont="1" applyBorder="1" applyAlignment="1">
      <alignment horizontal="right" vertical="center" wrapText="1"/>
    </xf>
    <xf numFmtId="164" fontId="9" fillId="0" borderId="12" xfId="2" applyNumberFormat="1" applyFont="1" applyBorder="1" applyAlignment="1">
      <alignment horizontal="right" vertical="center"/>
    </xf>
    <xf numFmtId="164" fontId="9" fillId="0" borderId="12" xfId="2" applyNumberFormat="1" applyFont="1" applyBorder="1" applyAlignment="1">
      <alignment vertical="center"/>
    </xf>
    <xf numFmtId="0" fontId="11" fillId="3" borderId="9" xfId="2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164" fontId="11" fillId="3" borderId="12" xfId="2" applyNumberFormat="1" applyFont="1" applyFill="1" applyBorder="1" applyAlignment="1">
      <alignment horizontal="right" vertical="center" wrapText="1"/>
    </xf>
    <xf numFmtId="0" fontId="11" fillId="0" borderId="12" xfId="2" applyFont="1" applyBorder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/>
    </xf>
    <xf numFmtId="164" fontId="9" fillId="0" borderId="12" xfId="2" applyNumberFormat="1" applyFont="1" applyBorder="1"/>
    <xf numFmtId="164" fontId="11" fillId="0" borderId="12" xfId="2" applyNumberFormat="1" applyFont="1" applyBorder="1" applyAlignment="1">
      <alignment horizontal="left" vertical="center" wrapText="1"/>
    </xf>
    <xf numFmtId="0" fontId="9" fillId="0" borderId="12" xfId="2" applyFont="1" applyBorder="1" applyAlignment="1">
      <alignment vertical="center"/>
    </xf>
    <xf numFmtId="0" fontId="9" fillId="0" borderId="12" xfId="2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166" fontId="9" fillId="0" borderId="12" xfId="4" applyNumberFormat="1" applyFont="1" applyBorder="1" applyAlignment="1">
      <alignment vertical="center"/>
    </xf>
    <xf numFmtId="0" fontId="9" fillId="0" borderId="12" xfId="2" applyFont="1" applyBorder="1" applyAlignment="1">
      <alignment horizontal="center" vertical="center" wrapText="1"/>
    </xf>
    <xf numFmtId="164" fontId="9" fillId="0" borderId="12" xfId="2" applyNumberFormat="1" applyFont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left" vertical="center" wrapText="1"/>
    </xf>
    <xf numFmtId="0" fontId="11" fillId="4" borderId="11" xfId="2" applyFont="1" applyFill="1" applyBorder="1" applyAlignment="1">
      <alignment horizontal="left" vertical="center" wrapText="1"/>
    </xf>
    <xf numFmtId="164" fontId="11" fillId="4" borderId="12" xfId="2" applyNumberFormat="1" applyFont="1" applyFill="1" applyBorder="1" applyAlignment="1">
      <alignment vertical="center"/>
    </xf>
    <xf numFmtId="0" fontId="13" fillId="0" borderId="0" xfId="2" applyFont="1"/>
    <xf numFmtId="0" fontId="1" fillId="0" borderId="0" xfId="2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/>
  </cellXfs>
  <cellStyles count="5">
    <cellStyle name="Comma" xfId="1" builtinId="3"/>
    <cellStyle name="Comma 5" xfId="4" xr:uid="{15DF22BC-F384-4F8C-A0A9-4F200EAA7259}"/>
    <cellStyle name="Normal" xfId="0" builtinId="0"/>
    <cellStyle name="Normal 2 2" xfId="2" xr:uid="{1853D839-75C9-4FE3-A323-CECE2A667036}"/>
    <cellStyle name="Normal 4" xfId="3" xr:uid="{772F1AA4-6B3A-4863-98A4-86675A96C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1</xdr:col>
      <xdr:colOff>457200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0B14F-C9B7-4AD5-88A6-EF393298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727075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9641-E931-44BA-B32B-2EA61CBF512D}">
  <dimension ref="A1:R51"/>
  <sheetViews>
    <sheetView tabSelected="1" workbookViewId="0">
      <selection activeCell="Q8" sqref="Q8"/>
    </sheetView>
  </sheetViews>
  <sheetFormatPr defaultColWidth="9.1796875" defaultRowHeight="11.5" x14ac:dyDescent="0.25"/>
  <cols>
    <col min="1" max="1" width="4.1796875" style="4" customWidth="1"/>
    <col min="2" max="2" width="54.453125" style="4" customWidth="1"/>
    <col min="3" max="12" width="11.26953125" style="4" bestFit="1" customWidth="1"/>
    <col min="13" max="13" width="13.81640625" style="4" bestFit="1" customWidth="1"/>
    <col min="14" max="256" width="9.1796875" style="4"/>
    <col min="257" max="257" width="4.1796875" style="4" customWidth="1"/>
    <col min="258" max="258" width="54.453125" style="4" customWidth="1"/>
    <col min="259" max="268" width="11.26953125" style="4" bestFit="1" customWidth="1"/>
    <col min="269" max="269" width="13.81640625" style="4" bestFit="1" customWidth="1"/>
    <col min="270" max="512" width="9.1796875" style="4"/>
    <col min="513" max="513" width="4.1796875" style="4" customWidth="1"/>
    <col min="514" max="514" width="54.453125" style="4" customWidth="1"/>
    <col min="515" max="524" width="11.26953125" style="4" bestFit="1" customWidth="1"/>
    <col min="525" max="525" width="13.81640625" style="4" bestFit="1" customWidth="1"/>
    <col min="526" max="768" width="9.1796875" style="4"/>
    <col min="769" max="769" width="4.1796875" style="4" customWidth="1"/>
    <col min="770" max="770" width="54.453125" style="4" customWidth="1"/>
    <col min="771" max="780" width="11.26953125" style="4" bestFit="1" customWidth="1"/>
    <col min="781" max="781" width="13.81640625" style="4" bestFit="1" customWidth="1"/>
    <col min="782" max="1024" width="9.1796875" style="4"/>
    <col min="1025" max="1025" width="4.1796875" style="4" customWidth="1"/>
    <col min="1026" max="1026" width="54.453125" style="4" customWidth="1"/>
    <col min="1027" max="1036" width="11.26953125" style="4" bestFit="1" customWidth="1"/>
    <col min="1037" max="1037" width="13.81640625" style="4" bestFit="1" customWidth="1"/>
    <col min="1038" max="1280" width="9.1796875" style="4"/>
    <col min="1281" max="1281" width="4.1796875" style="4" customWidth="1"/>
    <col min="1282" max="1282" width="54.453125" style="4" customWidth="1"/>
    <col min="1283" max="1292" width="11.26953125" style="4" bestFit="1" customWidth="1"/>
    <col min="1293" max="1293" width="13.81640625" style="4" bestFit="1" customWidth="1"/>
    <col min="1294" max="1536" width="9.1796875" style="4"/>
    <col min="1537" max="1537" width="4.1796875" style="4" customWidth="1"/>
    <col min="1538" max="1538" width="54.453125" style="4" customWidth="1"/>
    <col min="1539" max="1548" width="11.26953125" style="4" bestFit="1" customWidth="1"/>
    <col min="1549" max="1549" width="13.81640625" style="4" bestFit="1" customWidth="1"/>
    <col min="1550" max="1792" width="9.1796875" style="4"/>
    <col min="1793" max="1793" width="4.1796875" style="4" customWidth="1"/>
    <col min="1794" max="1794" width="54.453125" style="4" customWidth="1"/>
    <col min="1795" max="1804" width="11.26953125" style="4" bestFit="1" customWidth="1"/>
    <col min="1805" max="1805" width="13.81640625" style="4" bestFit="1" customWidth="1"/>
    <col min="1806" max="2048" width="9.1796875" style="4"/>
    <col min="2049" max="2049" width="4.1796875" style="4" customWidth="1"/>
    <col min="2050" max="2050" width="54.453125" style="4" customWidth="1"/>
    <col min="2051" max="2060" width="11.26953125" style="4" bestFit="1" customWidth="1"/>
    <col min="2061" max="2061" width="13.81640625" style="4" bestFit="1" customWidth="1"/>
    <col min="2062" max="2304" width="9.1796875" style="4"/>
    <col min="2305" max="2305" width="4.1796875" style="4" customWidth="1"/>
    <col min="2306" max="2306" width="54.453125" style="4" customWidth="1"/>
    <col min="2307" max="2316" width="11.26953125" style="4" bestFit="1" customWidth="1"/>
    <col min="2317" max="2317" width="13.81640625" style="4" bestFit="1" customWidth="1"/>
    <col min="2318" max="2560" width="9.1796875" style="4"/>
    <col min="2561" max="2561" width="4.1796875" style="4" customWidth="1"/>
    <col min="2562" max="2562" width="54.453125" style="4" customWidth="1"/>
    <col min="2563" max="2572" width="11.26953125" style="4" bestFit="1" customWidth="1"/>
    <col min="2573" max="2573" width="13.81640625" style="4" bestFit="1" customWidth="1"/>
    <col min="2574" max="2816" width="9.1796875" style="4"/>
    <col min="2817" max="2817" width="4.1796875" style="4" customWidth="1"/>
    <col min="2818" max="2818" width="54.453125" style="4" customWidth="1"/>
    <col min="2819" max="2828" width="11.26953125" style="4" bestFit="1" customWidth="1"/>
    <col min="2829" max="2829" width="13.81640625" style="4" bestFit="1" customWidth="1"/>
    <col min="2830" max="3072" width="9.1796875" style="4"/>
    <col min="3073" max="3073" width="4.1796875" style="4" customWidth="1"/>
    <col min="3074" max="3074" width="54.453125" style="4" customWidth="1"/>
    <col min="3075" max="3084" width="11.26953125" style="4" bestFit="1" customWidth="1"/>
    <col min="3085" max="3085" width="13.81640625" style="4" bestFit="1" customWidth="1"/>
    <col min="3086" max="3328" width="9.1796875" style="4"/>
    <col min="3329" max="3329" width="4.1796875" style="4" customWidth="1"/>
    <col min="3330" max="3330" width="54.453125" style="4" customWidth="1"/>
    <col min="3331" max="3340" width="11.26953125" style="4" bestFit="1" customWidth="1"/>
    <col min="3341" max="3341" width="13.81640625" style="4" bestFit="1" customWidth="1"/>
    <col min="3342" max="3584" width="9.1796875" style="4"/>
    <col min="3585" max="3585" width="4.1796875" style="4" customWidth="1"/>
    <col min="3586" max="3586" width="54.453125" style="4" customWidth="1"/>
    <col min="3587" max="3596" width="11.26953125" style="4" bestFit="1" customWidth="1"/>
    <col min="3597" max="3597" width="13.81640625" style="4" bestFit="1" customWidth="1"/>
    <col min="3598" max="3840" width="9.1796875" style="4"/>
    <col min="3841" max="3841" width="4.1796875" style="4" customWidth="1"/>
    <col min="3842" max="3842" width="54.453125" style="4" customWidth="1"/>
    <col min="3843" max="3852" width="11.26953125" style="4" bestFit="1" customWidth="1"/>
    <col min="3853" max="3853" width="13.81640625" style="4" bestFit="1" customWidth="1"/>
    <col min="3854" max="4096" width="9.1796875" style="4"/>
    <col min="4097" max="4097" width="4.1796875" style="4" customWidth="1"/>
    <col min="4098" max="4098" width="54.453125" style="4" customWidth="1"/>
    <col min="4099" max="4108" width="11.26953125" style="4" bestFit="1" customWidth="1"/>
    <col min="4109" max="4109" width="13.81640625" style="4" bestFit="1" customWidth="1"/>
    <col min="4110" max="4352" width="9.1796875" style="4"/>
    <col min="4353" max="4353" width="4.1796875" style="4" customWidth="1"/>
    <col min="4354" max="4354" width="54.453125" style="4" customWidth="1"/>
    <col min="4355" max="4364" width="11.26953125" style="4" bestFit="1" customWidth="1"/>
    <col min="4365" max="4365" width="13.81640625" style="4" bestFit="1" customWidth="1"/>
    <col min="4366" max="4608" width="9.1796875" style="4"/>
    <col min="4609" max="4609" width="4.1796875" style="4" customWidth="1"/>
    <col min="4610" max="4610" width="54.453125" style="4" customWidth="1"/>
    <col min="4611" max="4620" width="11.26953125" style="4" bestFit="1" customWidth="1"/>
    <col min="4621" max="4621" width="13.81640625" style="4" bestFit="1" customWidth="1"/>
    <col min="4622" max="4864" width="9.1796875" style="4"/>
    <col min="4865" max="4865" width="4.1796875" style="4" customWidth="1"/>
    <col min="4866" max="4866" width="54.453125" style="4" customWidth="1"/>
    <col min="4867" max="4876" width="11.26953125" style="4" bestFit="1" customWidth="1"/>
    <col min="4877" max="4877" width="13.81640625" style="4" bestFit="1" customWidth="1"/>
    <col min="4878" max="5120" width="9.1796875" style="4"/>
    <col min="5121" max="5121" width="4.1796875" style="4" customWidth="1"/>
    <col min="5122" max="5122" width="54.453125" style="4" customWidth="1"/>
    <col min="5123" max="5132" width="11.26953125" style="4" bestFit="1" customWidth="1"/>
    <col min="5133" max="5133" width="13.81640625" style="4" bestFit="1" customWidth="1"/>
    <col min="5134" max="5376" width="9.1796875" style="4"/>
    <col min="5377" max="5377" width="4.1796875" style="4" customWidth="1"/>
    <col min="5378" max="5378" width="54.453125" style="4" customWidth="1"/>
    <col min="5379" max="5388" width="11.26953125" style="4" bestFit="1" customWidth="1"/>
    <col min="5389" max="5389" width="13.81640625" style="4" bestFit="1" customWidth="1"/>
    <col min="5390" max="5632" width="9.1796875" style="4"/>
    <col min="5633" max="5633" width="4.1796875" style="4" customWidth="1"/>
    <col min="5634" max="5634" width="54.453125" style="4" customWidth="1"/>
    <col min="5635" max="5644" width="11.26953125" style="4" bestFit="1" customWidth="1"/>
    <col min="5645" max="5645" width="13.81640625" style="4" bestFit="1" customWidth="1"/>
    <col min="5646" max="5888" width="9.1796875" style="4"/>
    <col min="5889" max="5889" width="4.1796875" style="4" customWidth="1"/>
    <col min="5890" max="5890" width="54.453125" style="4" customWidth="1"/>
    <col min="5891" max="5900" width="11.26953125" style="4" bestFit="1" customWidth="1"/>
    <col min="5901" max="5901" width="13.81640625" style="4" bestFit="1" customWidth="1"/>
    <col min="5902" max="6144" width="9.1796875" style="4"/>
    <col min="6145" max="6145" width="4.1796875" style="4" customWidth="1"/>
    <col min="6146" max="6146" width="54.453125" style="4" customWidth="1"/>
    <col min="6147" max="6156" width="11.26953125" style="4" bestFit="1" customWidth="1"/>
    <col min="6157" max="6157" width="13.81640625" style="4" bestFit="1" customWidth="1"/>
    <col min="6158" max="6400" width="9.1796875" style="4"/>
    <col min="6401" max="6401" width="4.1796875" style="4" customWidth="1"/>
    <col min="6402" max="6402" width="54.453125" style="4" customWidth="1"/>
    <col min="6403" max="6412" width="11.26953125" style="4" bestFit="1" customWidth="1"/>
    <col min="6413" max="6413" width="13.81640625" style="4" bestFit="1" customWidth="1"/>
    <col min="6414" max="6656" width="9.1796875" style="4"/>
    <col min="6657" max="6657" width="4.1796875" style="4" customWidth="1"/>
    <col min="6658" max="6658" width="54.453125" style="4" customWidth="1"/>
    <col min="6659" max="6668" width="11.26953125" style="4" bestFit="1" customWidth="1"/>
    <col min="6669" max="6669" width="13.81640625" style="4" bestFit="1" customWidth="1"/>
    <col min="6670" max="6912" width="9.1796875" style="4"/>
    <col min="6913" max="6913" width="4.1796875" style="4" customWidth="1"/>
    <col min="6914" max="6914" width="54.453125" style="4" customWidth="1"/>
    <col min="6915" max="6924" width="11.26953125" style="4" bestFit="1" customWidth="1"/>
    <col min="6925" max="6925" width="13.81640625" style="4" bestFit="1" customWidth="1"/>
    <col min="6926" max="7168" width="9.1796875" style="4"/>
    <col min="7169" max="7169" width="4.1796875" style="4" customWidth="1"/>
    <col min="7170" max="7170" width="54.453125" style="4" customWidth="1"/>
    <col min="7171" max="7180" width="11.26953125" style="4" bestFit="1" customWidth="1"/>
    <col min="7181" max="7181" width="13.81640625" style="4" bestFit="1" customWidth="1"/>
    <col min="7182" max="7424" width="9.1796875" style="4"/>
    <col min="7425" max="7425" width="4.1796875" style="4" customWidth="1"/>
    <col min="7426" max="7426" width="54.453125" style="4" customWidth="1"/>
    <col min="7427" max="7436" width="11.26953125" style="4" bestFit="1" customWidth="1"/>
    <col min="7437" max="7437" width="13.81640625" style="4" bestFit="1" customWidth="1"/>
    <col min="7438" max="7680" width="9.1796875" style="4"/>
    <col min="7681" max="7681" width="4.1796875" style="4" customWidth="1"/>
    <col min="7682" max="7682" width="54.453125" style="4" customWidth="1"/>
    <col min="7683" max="7692" width="11.26953125" style="4" bestFit="1" customWidth="1"/>
    <col min="7693" max="7693" width="13.81640625" style="4" bestFit="1" customWidth="1"/>
    <col min="7694" max="7936" width="9.1796875" style="4"/>
    <col min="7937" max="7937" width="4.1796875" style="4" customWidth="1"/>
    <col min="7938" max="7938" width="54.453125" style="4" customWidth="1"/>
    <col min="7939" max="7948" width="11.26953125" style="4" bestFit="1" customWidth="1"/>
    <col min="7949" max="7949" width="13.81640625" style="4" bestFit="1" customWidth="1"/>
    <col min="7950" max="8192" width="9.1796875" style="4"/>
    <col min="8193" max="8193" width="4.1796875" style="4" customWidth="1"/>
    <col min="8194" max="8194" width="54.453125" style="4" customWidth="1"/>
    <col min="8195" max="8204" width="11.26953125" style="4" bestFit="1" customWidth="1"/>
    <col min="8205" max="8205" width="13.81640625" style="4" bestFit="1" customWidth="1"/>
    <col min="8206" max="8448" width="9.1796875" style="4"/>
    <col min="8449" max="8449" width="4.1796875" style="4" customWidth="1"/>
    <col min="8450" max="8450" width="54.453125" style="4" customWidth="1"/>
    <col min="8451" max="8460" width="11.26953125" style="4" bestFit="1" customWidth="1"/>
    <col min="8461" max="8461" width="13.81640625" style="4" bestFit="1" customWidth="1"/>
    <col min="8462" max="8704" width="9.1796875" style="4"/>
    <col min="8705" max="8705" width="4.1796875" style="4" customWidth="1"/>
    <col min="8706" max="8706" width="54.453125" style="4" customWidth="1"/>
    <col min="8707" max="8716" width="11.26953125" style="4" bestFit="1" customWidth="1"/>
    <col min="8717" max="8717" width="13.81640625" style="4" bestFit="1" customWidth="1"/>
    <col min="8718" max="8960" width="9.1796875" style="4"/>
    <col min="8961" max="8961" width="4.1796875" style="4" customWidth="1"/>
    <col min="8962" max="8962" width="54.453125" style="4" customWidth="1"/>
    <col min="8963" max="8972" width="11.26953125" style="4" bestFit="1" customWidth="1"/>
    <col min="8973" max="8973" width="13.81640625" style="4" bestFit="1" customWidth="1"/>
    <col min="8974" max="9216" width="9.1796875" style="4"/>
    <col min="9217" max="9217" width="4.1796875" style="4" customWidth="1"/>
    <col min="9218" max="9218" width="54.453125" style="4" customWidth="1"/>
    <col min="9219" max="9228" width="11.26953125" style="4" bestFit="1" customWidth="1"/>
    <col min="9229" max="9229" width="13.81640625" style="4" bestFit="1" customWidth="1"/>
    <col min="9230" max="9472" width="9.1796875" style="4"/>
    <col min="9473" max="9473" width="4.1796875" style="4" customWidth="1"/>
    <col min="9474" max="9474" width="54.453125" style="4" customWidth="1"/>
    <col min="9475" max="9484" width="11.26953125" style="4" bestFit="1" customWidth="1"/>
    <col min="9485" max="9485" width="13.81640625" style="4" bestFit="1" customWidth="1"/>
    <col min="9486" max="9728" width="9.1796875" style="4"/>
    <col min="9729" max="9729" width="4.1796875" style="4" customWidth="1"/>
    <col min="9730" max="9730" width="54.453125" style="4" customWidth="1"/>
    <col min="9731" max="9740" width="11.26953125" style="4" bestFit="1" customWidth="1"/>
    <col min="9741" max="9741" width="13.81640625" style="4" bestFit="1" customWidth="1"/>
    <col min="9742" max="9984" width="9.1796875" style="4"/>
    <col min="9985" max="9985" width="4.1796875" style="4" customWidth="1"/>
    <col min="9986" max="9986" width="54.453125" style="4" customWidth="1"/>
    <col min="9987" max="9996" width="11.26953125" style="4" bestFit="1" customWidth="1"/>
    <col min="9997" max="9997" width="13.81640625" style="4" bestFit="1" customWidth="1"/>
    <col min="9998" max="10240" width="9.1796875" style="4"/>
    <col min="10241" max="10241" width="4.1796875" style="4" customWidth="1"/>
    <col min="10242" max="10242" width="54.453125" style="4" customWidth="1"/>
    <col min="10243" max="10252" width="11.26953125" style="4" bestFit="1" customWidth="1"/>
    <col min="10253" max="10253" width="13.81640625" style="4" bestFit="1" customWidth="1"/>
    <col min="10254" max="10496" width="9.1796875" style="4"/>
    <col min="10497" max="10497" width="4.1796875" style="4" customWidth="1"/>
    <col min="10498" max="10498" width="54.453125" style="4" customWidth="1"/>
    <col min="10499" max="10508" width="11.26953125" style="4" bestFit="1" customWidth="1"/>
    <col min="10509" max="10509" width="13.81640625" style="4" bestFit="1" customWidth="1"/>
    <col min="10510" max="10752" width="9.1796875" style="4"/>
    <col min="10753" max="10753" width="4.1796875" style="4" customWidth="1"/>
    <col min="10754" max="10754" width="54.453125" style="4" customWidth="1"/>
    <col min="10755" max="10764" width="11.26953125" style="4" bestFit="1" customWidth="1"/>
    <col min="10765" max="10765" width="13.81640625" style="4" bestFit="1" customWidth="1"/>
    <col min="10766" max="11008" width="9.1796875" style="4"/>
    <col min="11009" max="11009" width="4.1796875" style="4" customWidth="1"/>
    <col min="11010" max="11010" width="54.453125" style="4" customWidth="1"/>
    <col min="11011" max="11020" width="11.26953125" style="4" bestFit="1" customWidth="1"/>
    <col min="11021" max="11021" width="13.81640625" style="4" bestFit="1" customWidth="1"/>
    <col min="11022" max="11264" width="9.1796875" style="4"/>
    <col min="11265" max="11265" width="4.1796875" style="4" customWidth="1"/>
    <col min="11266" max="11266" width="54.453125" style="4" customWidth="1"/>
    <col min="11267" max="11276" width="11.26953125" style="4" bestFit="1" customWidth="1"/>
    <col min="11277" max="11277" width="13.81640625" style="4" bestFit="1" customWidth="1"/>
    <col min="11278" max="11520" width="9.1796875" style="4"/>
    <col min="11521" max="11521" width="4.1796875" style="4" customWidth="1"/>
    <col min="11522" max="11522" width="54.453125" style="4" customWidth="1"/>
    <col min="11523" max="11532" width="11.26953125" style="4" bestFit="1" customWidth="1"/>
    <col min="11533" max="11533" width="13.81640625" style="4" bestFit="1" customWidth="1"/>
    <col min="11534" max="11776" width="9.1796875" style="4"/>
    <col min="11777" max="11777" width="4.1796875" style="4" customWidth="1"/>
    <col min="11778" max="11778" width="54.453125" style="4" customWidth="1"/>
    <col min="11779" max="11788" width="11.26953125" style="4" bestFit="1" customWidth="1"/>
    <col min="11789" max="11789" width="13.81640625" style="4" bestFit="1" customWidth="1"/>
    <col min="11790" max="12032" width="9.1796875" style="4"/>
    <col min="12033" max="12033" width="4.1796875" style="4" customWidth="1"/>
    <col min="12034" max="12034" width="54.453125" style="4" customWidth="1"/>
    <col min="12035" max="12044" width="11.26953125" style="4" bestFit="1" customWidth="1"/>
    <col min="12045" max="12045" width="13.81640625" style="4" bestFit="1" customWidth="1"/>
    <col min="12046" max="12288" width="9.1796875" style="4"/>
    <col min="12289" max="12289" width="4.1796875" style="4" customWidth="1"/>
    <col min="12290" max="12290" width="54.453125" style="4" customWidth="1"/>
    <col min="12291" max="12300" width="11.26953125" style="4" bestFit="1" customWidth="1"/>
    <col min="12301" max="12301" width="13.81640625" style="4" bestFit="1" customWidth="1"/>
    <col min="12302" max="12544" width="9.1796875" style="4"/>
    <col min="12545" max="12545" width="4.1796875" style="4" customWidth="1"/>
    <col min="12546" max="12546" width="54.453125" style="4" customWidth="1"/>
    <col min="12547" max="12556" width="11.26953125" style="4" bestFit="1" customWidth="1"/>
    <col min="12557" max="12557" width="13.81640625" style="4" bestFit="1" customWidth="1"/>
    <col min="12558" max="12800" width="9.1796875" style="4"/>
    <col min="12801" max="12801" width="4.1796875" style="4" customWidth="1"/>
    <col min="12802" max="12802" width="54.453125" style="4" customWidth="1"/>
    <col min="12803" max="12812" width="11.26953125" style="4" bestFit="1" customWidth="1"/>
    <col min="12813" max="12813" width="13.81640625" style="4" bestFit="1" customWidth="1"/>
    <col min="12814" max="13056" width="9.1796875" style="4"/>
    <col min="13057" max="13057" width="4.1796875" style="4" customWidth="1"/>
    <col min="13058" max="13058" width="54.453125" style="4" customWidth="1"/>
    <col min="13059" max="13068" width="11.26953125" style="4" bestFit="1" customWidth="1"/>
    <col min="13069" max="13069" width="13.81640625" style="4" bestFit="1" customWidth="1"/>
    <col min="13070" max="13312" width="9.1796875" style="4"/>
    <col min="13313" max="13313" width="4.1796875" style="4" customWidth="1"/>
    <col min="13314" max="13314" width="54.453125" style="4" customWidth="1"/>
    <col min="13315" max="13324" width="11.26953125" style="4" bestFit="1" customWidth="1"/>
    <col min="13325" max="13325" width="13.81640625" style="4" bestFit="1" customWidth="1"/>
    <col min="13326" max="13568" width="9.1796875" style="4"/>
    <col min="13569" max="13569" width="4.1796875" style="4" customWidth="1"/>
    <col min="13570" max="13570" width="54.453125" style="4" customWidth="1"/>
    <col min="13571" max="13580" width="11.26953125" style="4" bestFit="1" customWidth="1"/>
    <col min="13581" max="13581" width="13.81640625" style="4" bestFit="1" customWidth="1"/>
    <col min="13582" max="13824" width="9.1796875" style="4"/>
    <col min="13825" max="13825" width="4.1796875" style="4" customWidth="1"/>
    <col min="13826" max="13826" width="54.453125" style="4" customWidth="1"/>
    <col min="13827" max="13836" width="11.26953125" style="4" bestFit="1" customWidth="1"/>
    <col min="13837" max="13837" width="13.81640625" style="4" bestFit="1" customWidth="1"/>
    <col min="13838" max="14080" width="9.1796875" style="4"/>
    <col min="14081" max="14081" width="4.1796875" style="4" customWidth="1"/>
    <col min="14082" max="14082" width="54.453125" style="4" customWidth="1"/>
    <col min="14083" max="14092" width="11.26953125" style="4" bestFit="1" customWidth="1"/>
    <col min="14093" max="14093" width="13.81640625" style="4" bestFit="1" customWidth="1"/>
    <col min="14094" max="14336" width="9.1796875" style="4"/>
    <col min="14337" max="14337" width="4.1796875" style="4" customWidth="1"/>
    <col min="14338" max="14338" width="54.453125" style="4" customWidth="1"/>
    <col min="14339" max="14348" width="11.26953125" style="4" bestFit="1" customWidth="1"/>
    <col min="14349" max="14349" width="13.81640625" style="4" bestFit="1" customWidth="1"/>
    <col min="14350" max="14592" width="9.1796875" style="4"/>
    <col min="14593" max="14593" width="4.1796875" style="4" customWidth="1"/>
    <col min="14594" max="14594" width="54.453125" style="4" customWidth="1"/>
    <col min="14595" max="14604" width="11.26953125" style="4" bestFit="1" customWidth="1"/>
    <col min="14605" max="14605" width="13.81640625" style="4" bestFit="1" customWidth="1"/>
    <col min="14606" max="14848" width="9.1796875" style="4"/>
    <col min="14849" max="14849" width="4.1796875" style="4" customWidth="1"/>
    <col min="14850" max="14850" width="54.453125" style="4" customWidth="1"/>
    <col min="14851" max="14860" width="11.26953125" style="4" bestFit="1" customWidth="1"/>
    <col min="14861" max="14861" width="13.81640625" style="4" bestFit="1" customWidth="1"/>
    <col min="14862" max="15104" width="9.1796875" style="4"/>
    <col min="15105" max="15105" width="4.1796875" style="4" customWidth="1"/>
    <col min="15106" max="15106" width="54.453125" style="4" customWidth="1"/>
    <col min="15107" max="15116" width="11.26953125" style="4" bestFit="1" customWidth="1"/>
    <col min="15117" max="15117" width="13.81640625" style="4" bestFit="1" customWidth="1"/>
    <col min="15118" max="15360" width="9.1796875" style="4"/>
    <col min="15361" max="15361" width="4.1796875" style="4" customWidth="1"/>
    <col min="15362" max="15362" width="54.453125" style="4" customWidth="1"/>
    <col min="15363" max="15372" width="11.26953125" style="4" bestFit="1" customWidth="1"/>
    <col min="15373" max="15373" width="13.81640625" style="4" bestFit="1" customWidth="1"/>
    <col min="15374" max="15616" width="9.1796875" style="4"/>
    <col min="15617" max="15617" width="4.1796875" style="4" customWidth="1"/>
    <col min="15618" max="15618" width="54.453125" style="4" customWidth="1"/>
    <col min="15619" max="15628" width="11.26953125" style="4" bestFit="1" customWidth="1"/>
    <col min="15629" max="15629" width="13.81640625" style="4" bestFit="1" customWidth="1"/>
    <col min="15630" max="15872" width="9.1796875" style="4"/>
    <col min="15873" max="15873" width="4.1796875" style="4" customWidth="1"/>
    <col min="15874" max="15874" width="54.453125" style="4" customWidth="1"/>
    <col min="15875" max="15884" width="11.26953125" style="4" bestFit="1" customWidth="1"/>
    <col min="15885" max="15885" width="13.81640625" style="4" bestFit="1" customWidth="1"/>
    <col min="15886" max="16128" width="9.1796875" style="4"/>
    <col min="16129" max="16129" width="4.1796875" style="4" customWidth="1"/>
    <col min="16130" max="16130" width="54.453125" style="4" customWidth="1"/>
    <col min="16131" max="16140" width="11.26953125" style="4" bestFit="1" customWidth="1"/>
    <col min="16141" max="16141" width="13.81640625" style="4" bestFit="1" customWidth="1"/>
    <col min="16142" max="16384" width="9.1796875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32.5" x14ac:dyDescent="0.25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x14ac:dyDescent="0.25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4" x14ac:dyDescent="0.25">
      <c r="A4" s="12"/>
      <c r="B4" s="13"/>
    </row>
    <row r="5" spans="1:14" s="16" customFormat="1" ht="18" x14ac:dyDescent="0.4">
      <c r="A5" s="14" t="s">
        <v>1</v>
      </c>
      <c r="B5" s="15"/>
    </row>
    <row r="6" spans="1:14" s="16" customFormat="1" ht="18" x14ac:dyDescent="0.4">
      <c r="A6" s="14" t="s">
        <v>2</v>
      </c>
      <c r="B6" s="15"/>
    </row>
    <row r="7" spans="1:14" ht="14" x14ac:dyDescent="0.3">
      <c r="A7" s="17"/>
      <c r="B7" s="17"/>
    </row>
    <row r="8" spans="1:14" s="21" customFormat="1" ht="22.5" x14ac:dyDescent="0.45">
      <c r="A8" s="18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4" s="21" customFormat="1" ht="16.5" x14ac:dyDescent="0.3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  <c r="M9" s="23" t="s">
        <v>4</v>
      </c>
    </row>
    <row r="10" spans="1:14" s="21" customFormat="1" ht="14" x14ac:dyDescent="0.3">
      <c r="A10" s="24" t="s">
        <v>5</v>
      </c>
      <c r="B10" s="25"/>
      <c r="C10" s="26" t="s">
        <v>6</v>
      </c>
      <c r="D10" s="26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26" t="s">
        <v>12</v>
      </c>
      <c r="J10" s="26" t="s">
        <v>13</v>
      </c>
      <c r="K10" s="26" t="s">
        <v>14</v>
      </c>
      <c r="L10" s="26" t="s">
        <v>15</v>
      </c>
      <c r="M10" s="26" t="s">
        <v>16</v>
      </c>
    </row>
    <row r="11" spans="1:14" s="21" customFormat="1" ht="14" x14ac:dyDescent="0.3">
      <c r="A11" s="27" t="s">
        <v>17</v>
      </c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4" s="21" customFormat="1" ht="14" x14ac:dyDescent="0.3">
      <c r="A12" s="29"/>
      <c r="B12" s="29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4" s="21" customFormat="1" ht="14" x14ac:dyDescent="0.3">
      <c r="A13" s="30"/>
      <c r="B13" s="31" t="s">
        <v>19</v>
      </c>
      <c r="C13" s="32">
        <v>15869.25</v>
      </c>
      <c r="D13" s="33">
        <v>15409.37</v>
      </c>
      <c r="E13" s="33">
        <v>13081.77</v>
      </c>
      <c r="F13" s="33">
        <v>14514.189999999999</v>
      </c>
      <c r="G13" s="33">
        <v>17740.830000000002</v>
      </c>
      <c r="H13" s="33">
        <v>14788.62</v>
      </c>
      <c r="I13" s="33">
        <v>10676.31</v>
      </c>
      <c r="J13" s="33">
        <v>19213.620000000003</v>
      </c>
      <c r="K13" s="33">
        <v>21444.67</v>
      </c>
      <c r="L13" s="33">
        <v>19580.39</v>
      </c>
      <c r="M13" s="33">
        <v>12255.13</v>
      </c>
      <c r="N13" s="34"/>
    </row>
    <row r="14" spans="1:14" s="21" customFormat="1" ht="14" x14ac:dyDescent="0.3">
      <c r="A14" s="30"/>
      <c r="B14" s="31" t="s">
        <v>20</v>
      </c>
      <c r="C14" s="32">
        <v>3858.03</v>
      </c>
      <c r="D14" s="33">
        <v>4885.42</v>
      </c>
      <c r="E14" s="33">
        <v>4649.3</v>
      </c>
      <c r="F14" s="33">
        <v>4746.66</v>
      </c>
      <c r="G14" s="33">
        <v>6061.88</v>
      </c>
      <c r="H14" s="33">
        <v>5602.02</v>
      </c>
      <c r="I14" s="33">
        <v>3589.8300000000004</v>
      </c>
      <c r="J14" s="33">
        <v>5638.7199999999993</v>
      </c>
      <c r="K14" s="33">
        <v>9821.91</v>
      </c>
      <c r="L14" s="33">
        <v>9286.2000000000007</v>
      </c>
      <c r="M14" s="33">
        <v>6883.21</v>
      </c>
      <c r="N14" s="34"/>
    </row>
    <row r="15" spans="1:14" s="21" customFormat="1" ht="14" x14ac:dyDescent="0.3">
      <c r="A15" s="30"/>
      <c r="B15" s="31" t="s">
        <v>21</v>
      </c>
      <c r="C15" s="32">
        <v>4124.8999999999996</v>
      </c>
      <c r="D15" s="33">
        <v>6762.84</v>
      </c>
      <c r="E15" s="33">
        <v>8798.5300000000007</v>
      </c>
      <c r="F15" s="33">
        <v>11171.07</v>
      </c>
      <c r="G15" s="33">
        <v>16035.330000000002</v>
      </c>
      <c r="H15" s="33">
        <v>22927.17</v>
      </c>
      <c r="I15" s="33">
        <v>13514.170000000002</v>
      </c>
      <c r="J15" s="33">
        <v>11423.440000000002</v>
      </c>
      <c r="K15" s="33">
        <v>14985.269999999997</v>
      </c>
      <c r="L15" s="33">
        <v>13133.73</v>
      </c>
      <c r="M15" s="33">
        <v>10452.4</v>
      </c>
      <c r="N15" s="34"/>
    </row>
    <row r="16" spans="1:14" s="21" customFormat="1" ht="14" x14ac:dyDescent="0.3">
      <c r="A16" s="30"/>
      <c r="B16" s="31" t="s">
        <v>22</v>
      </c>
      <c r="C16" s="32">
        <v>822.28000000000009</v>
      </c>
      <c r="D16" s="33">
        <v>857.13</v>
      </c>
      <c r="E16" s="33">
        <v>926.37999999999988</v>
      </c>
      <c r="F16" s="33">
        <v>968.41000000000008</v>
      </c>
      <c r="G16" s="33">
        <v>1180</v>
      </c>
      <c r="H16" s="33">
        <v>1130.22</v>
      </c>
      <c r="I16" s="33">
        <v>1016.4299999999998</v>
      </c>
      <c r="J16" s="33">
        <v>1120.94</v>
      </c>
      <c r="K16" s="33">
        <v>1192.3999999999999</v>
      </c>
      <c r="L16" s="33">
        <v>1190.9199999999998</v>
      </c>
      <c r="M16" s="33">
        <v>866.80000000000007</v>
      </c>
      <c r="N16" s="34"/>
    </row>
    <row r="17" spans="1:14" s="21" customFormat="1" ht="14" x14ac:dyDescent="0.3">
      <c r="A17" s="30"/>
      <c r="B17" s="31" t="s">
        <v>23</v>
      </c>
      <c r="C17" s="32">
        <v>99068.44</v>
      </c>
      <c r="D17" s="33">
        <v>178476.83999999997</v>
      </c>
      <c r="E17" s="33">
        <v>242690.52000000002</v>
      </c>
      <c r="F17" s="33">
        <v>229715.87</v>
      </c>
      <c r="G17" s="33">
        <v>214369.39999999997</v>
      </c>
      <c r="H17" s="33">
        <v>223057.32999999996</v>
      </c>
      <c r="I17" s="33">
        <v>372969.95999999996</v>
      </c>
      <c r="J17" s="33">
        <v>363305.01</v>
      </c>
      <c r="K17" s="33">
        <v>287575.34000000003</v>
      </c>
      <c r="L17" s="33">
        <v>273683.88</v>
      </c>
      <c r="M17" s="33">
        <v>186819.09</v>
      </c>
      <c r="N17" s="34"/>
    </row>
    <row r="18" spans="1:14" s="21" customFormat="1" ht="14" x14ac:dyDescent="0.3">
      <c r="A18" s="30"/>
      <c r="B18" s="31" t="s">
        <v>24</v>
      </c>
      <c r="C18" s="32">
        <v>2180.8900000000003</v>
      </c>
      <c r="D18" s="33">
        <v>2836.7</v>
      </c>
      <c r="E18" s="33">
        <v>2955.8799999999997</v>
      </c>
      <c r="F18" s="33">
        <v>1228.1799999999998</v>
      </c>
      <c r="G18" s="33">
        <v>339.73</v>
      </c>
      <c r="H18" s="33">
        <v>16.88</v>
      </c>
      <c r="I18" s="33">
        <v>0.25</v>
      </c>
      <c r="J18" s="33">
        <v>0</v>
      </c>
      <c r="K18" s="33">
        <v>0</v>
      </c>
      <c r="L18" s="33">
        <v>0</v>
      </c>
      <c r="M18" s="33">
        <v>0</v>
      </c>
      <c r="N18" s="34"/>
    </row>
    <row r="19" spans="1:14" s="21" customFormat="1" ht="14" x14ac:dyDescent="0.3">
      <c r="A19" s="30"/>
      <c r="B19" s="31" t="s">
        <v>25</v>
      </c>
      <c r="C19" s="32"/>
      <c r="D19" s="33"/>
      <c r="E19" s="33"/>
      <c r="F19" s="33">
        <v>9211.1800000000021</v>
      </c>
      <c r="G19" s="33">
        <v>16478.77</v>
      </c>
      <c r="H19" s="33">
        <v>13098.619999999999</v>
      </c>
      <c r="I19" s="33">
        <v>11594.12</v>
      </c>
      <c r="J19" s="33">
        <v>19726.27</v>
      </c>
      <c r="K19" s="33">
        <v>22235.79</v>
      </c>
      <c r="L19" s="33">
        <v>20929.699999999997</v>
      </c>
      <c r="M19" s="33">
        <v>15984.42</v>
      </c>
      <c r="N19" s="34"/>
    </row>
    <row r="20" spans="1:14" s="21" customFormat="1" ht="14" x14ac:dyDescent="0.3">
      <c r="A20" s="30"/>
      <c r="B20" s="31" t="s">
        <v>26</v>
      </c>
      <c r="C20" s="32"/>
      <c r="D20" s="33"/>
      <c r="E20" s="33"/>
      <c r="F20" s="33">
        <v>4487.7399999999989</v>
      </c>
      <c r="G20" s="33">
        <v>7436.86</v>
      </c>
      <c r="H20" s="33">
        <v>6831.11</v>
      </c>
      <c r="I20" s="33">
        <v>6157.66</v>
      </c>
      <c r="J20" s="33">
        <v>10843.269999999999</v>
      </c>
      <c r="K20" s="33">
        <v>13011.64</v>
      </c>
      <c r="L20" s="33">
        <v>12230.120000000003</v>
      </c>
      <c r="M20" s="33">
        <v>8042.0999999999995</v>
      </c>
      <c r="N20" s="34"/>
    </row>
    <row r="21" spans="1:14" s="21" customFormat="1" ht="14" x14ac:dyDescent="0.3">
      <c r="A21" s="30"/>
      <c r="B21" s="31" t="s">
        <v>27</v>
      </c>
      <c r="C21" s="32">
        <v>101.11</v>
      </c>
      <c r="D21" s="33">
        <v>125.48</v>
      </c>
      <c r="E21" s="33">
        <v>122.16999999999999</v>
      </c>
      <c r="F21" s="33">
        <v>125.16999999999999</v>
      </c>
      <c r="G21" s="33">
        <v>203.87</v>
      </c>
      <c r="H21" s="33">
        <v>88.3</v>
      </c>
      <c r="I21" s="33">
        <v>365.23</v>
      </c>
      <c r="J21" s="33">
        <v>337.63</v>
      </c>
      <c r="K21" s="33">
        <v>59.449999999999996</v>
      </c>
      <c r="L21" s="33">
        <v>51.5</v>
      </c>
      <c r="M21" s="33">
        <v>33.96</v>
      </c>
      <c r="N21" s="34"/>
    </row>
    <row r="22" spans="1:14" s="38" customFormat="1" ht="14" x14ac:dyDescent="0.3">
      <c r="A22" s="35"/>
      <c r="B22" s="36" t="s">
        <v>28</v>
      </c>
      <c r="C22" s="37">
        <f t="shared" ref="C22:J22" si="0">SUM(C13:C21)</f>
        <v>126024.9</v>
      </c>
      <c r="D22" s="37">
        <f t="shared" si="0"/>
        <v>209353.78</v>
      </c>
      <c r="E22" s="37">
        <f t="shared" si="0"/>
        <v>273224.55</v>
      </c>
      <c r="F22" s="37">
        <f t="shared" si="0"/>
        <v>276168.46999999997</v>
      </c>
      <c r="G22" s="37">
        <f t="shared" si="0"/>
        <v>279846.67</v>
      </c>
      <c r="H22" s="37">
        <f>SUM(H13:H21)</f>
        <v>287540.26999999996</v>
      </c>
      <c r="I22" s="37">
        <f>SUM(I13:I21)</f>
        <v>419883.9599999999</v>
      </c>
      <c r="J22" s="37">
        <f t="shared" si="0"/>
        <v>431608.90000000008</v>
      </c>
      <c r="K22" s="37">
        <f>SUM(K13:K21)</f>
        <v>370326.47000000003</v>
      </c>
      <c r="L22" s="37">
        <f>SUM(L13:L21)</f>
        <v>350086.44</v>
      </c>
      <c r="M22" s="37">
        <f>SUM(M13:M21)</f>
        <v>241337.11000000002</v>
      </c>
    </row>
    <row r="23" spans="1:14" s="38" customFormat="1" ht="14" x14ac:dyDescent="0.3">
      <c r="A23" s="35"/>
      <c r="B23" s="36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4" s="38" customFormat="1" ht="14" x14ac:dyDescent="0.3">
      <c r="A24" s="35"/>
      <c r="B24" s="36" t="s">
        <v>29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4" s="21" customFormat="1" ht="14" x14ac:dyDescent="0.3">
      <c r="A25" s="30"/>
      <c r="B25" s="31" t="s">
        <v>30</v>
      </c>
      <c r="C25" s="40">
        <v>23920.899999999998</v>
      </c>
      <c r="D25" s="41">
        <v>25505.39</v>
      </c>
      <c r="E25" s="41">
        <v>32511.18</v>
      </c>
      <c r="F25" s="42">
        <v>33598.699999999997</v>
      </c>
      <c r="G25" s="42">
        <v>38560.649999999994</v>
      </c>
      <c r="H25" s="42">
        <v>23133.559999999994</v>
      </c>
      <c r="I25" s="42">
        <v>21908.929999999997</v>
      </c>
      <c r="J25" s="42">
        <v>29219.329999999998</v>
      </c>
      <c r="K25" s="42">
        <v>33291.83</v>
      </c>
      <c r="L25" s="42">
        <v>57493.299999999996</v>
      </c>
      <c r="M25" s="42">
        <v>32637.980000000003</v>
      </c>
      <c r="N25" s="34"/>
    </row>
    <row r="26" spans="1:14" s="21" customFormat="1" ht="14" x14ac:dyDescent="0.3">
      <c r="A26" s="30"/>
      <c r="B26" s="31" t="s">
        <v>31</v>
      </c>
      <c r="C26" s="40">
        <v>9196.9399999999987</v>
      </c>
      <c r="D26" s="41">
        <v>10217.380000000001</v>
      </c>
      <c r="E26" s="41">
        <v>17500.79</v>
      </c>
      <c r="F26" s="42">
        <v>14575.3</v>
      </c>
      <c r="G26" s="42">
        <v>15524.879999999997</v>
      </c>
      <c r="H26" s="42">
        <v>12270.070000000002</v>
      </c>
      <c r="I26" s="42">
        <v>10392.669999999998</v>
      </c>
      <c r="J26" s="42">
        <v>22612.21</v>
      </c>
      <c r="K26" s="42">
        <v>15672.700000000003</v>
      </c>
      <c r="L26" s="42">
        <v>19309.669999999998</v>
      </c>
      <c r="M26" s="42">
        <v>14337.08</v>
      </c>
      <c r="N26" s="34"/>
    </row>
    <row r="27" spans="1:14" s="21" customFormat="1" ht="14" x14ac:dyDescent="0.3">
      <c r="A27" s="30"/>
      <c r="B27" s="31" t="s">
        <v>32</v>
      </c>
      <c r="C27" s="40">
        <v>3500.2400000000002</v>
      </c>
      <c r="D27" s="41">
        <v>4590.32</v>
      </c>
      <c r="E27" s="41">
        <v>6196.6100000000006</v>
      </c>
      <c r="F27" s="42">
        <v>5981.18</v>
      </c>
      <c r="G27" s="42">
        <v>6415.2500000000009</v>
      </c>
      <c r="H27" s="42">
        <v>5461.8600000000006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34"/>
    </row>
    <row r="28" spans="1:14" s="21" customFormat="1" ht="14" x14ac:dyDescent="0.3">
      <c r="A28" s="30"/>
      <c r="B28" s="31" t="s">
        <v>33</v>
      </c>
      <c r="C28" s="40">
        <v>9422.41</v>
      </c>
      <c r="D28" s="41">
        <v>4630</v>
      </c>
      <c r="E28" s="41">
        <v>5741.8</v>
      </c>
      <c r="F28" s="42">
        <v>5839.1299999999992</v>
      </c>
      <c r="G28" s="42">
        <v>7693.6100000000006</v>
      </c>
      <c r="H28" s="42">
        <v>5909.07</v>
      </c>
      <c r="I28" s="42">
        <v>2883.4700000000003</v>
      </c>
      <c r="J28" s="42">
        <v>8862.09</v>
      </c>
      <c r="K28" s="42">
        <v>8776.1200000000008</v>
      </c>
      <c r="L28" s="42">
        <v>5504.68</v>
      </c>
      <c r="M28" s="42">
        <v>3169.98</v>
      </c>
      <c r="N28" s="34"/>
    </row>
    <row r="29" spans="1:14" s="21" customFormat="1" ht="14" x14ac:dyDescent="0.3">
      <c r="A29" s="30"/>
      <c r="B29" s="36" t="s">
        <v>34</v>
      </c>
      <c r="C29" s="37">
        <f t="shared" ref="C29:J29" si="1">SUM(C25:C28)</f>
        <v>46040.489999999991</v>
      </c>
      <c r="D29" s="37">
        <f t="shared" si="1"/>
        <v>44943.090000000004</v>
      </c>
      <c r="E29" s="37">
        <f t="shared" si="1"/>
        <v>61950.380000000005</v>
      </c>
      <c r="F29" s="37">
        <f t="shared" si="1"/>
        <v>59994.31</v>
      </c>
      <c r="G29" s="37">
        <f t="shared" si="1"/>
        <v>68194.389999999985</v>
      </c>
      <c r="H29" s="37">
        <f>SUM(H25:H28)</f>
        <v>46774.559999999998</v>
      </c>
      <c r="I29" s="37">
        <f>SUM(I25:I28)</f>
        <v>35185.069999999992</v>
      </c>
      <c r="J29" s="37">
        <f t="shared" si="1"/>
        <v>60693.62999999999</v>
      </c>
      <c r="K29" s="37">
        <f>SUM(K25:K28)</f>
        <v>57740.650000000009</v>
      </c>
      <c r="L29" s="37">
        <f>SUM(L25:L28)</f>
        <v>82307.649999999994</v>
      </c>
      <c r="M29" s="37">
        <f>SUM(M25:M28)</f>
        <v>50145.040000000008</v>
      </c>
    </row>
    <row r="30" spans="1:14" s="21" customFormat="1" ht="14" x14ac:dyDescent="0.3">
      <c r="A30" s="43" t="s">
        <v>35</v>
      </c>
      <c r="B30" s="44"/>
      <c r="C30" s="45">
        <f t="shared" ref="C30:J30" si="2">+C22+C29</f>
        <v>172065.38999999998</v>
      </c>
      <c r="D30" s="45">
        <f t="shared" si="2"/>
        <v>254296.87</v>
      </c>
      <c r="E30" s="45">
        <f t="shared" si="2"/>
        <v>335174.93</v>
      </c>
      <c r="F30" s="45">
        <f t="shared" si="2"/>
        <v>336162.77999999997</v>
      </c>
      <c r="G30" s="45">
        <f t="shared" si="2"/>
        <v>348041.05999999994</v>
      </c>
      <c r="H30" s="45">
        <f>+H22+H29</f>
        <v>334314.82999999996</v>
      </c>
      <c r="I30" s="45">
        <f>+I22+I29</f>
        <v>455069.02999999991</v>
      </c>
      <c r="J30" s="45">
        <f t="shared" si="2"/>
        <v>492302.53000000009</v>
      </c>
      <c r="K30" s="45">
        <f>+K22+K29</f>
        <v>428067.12000000005</v>
      </c>
      <c r="L30" s="45">
        <f>+L22+L29</f>
        <v>432394.08999999997</v>
      </c>
      <c r="M30" s="45">
        <f>+M22+M29</f>
        <v>291482.15000000002</v>
      </c>
    </row>
    <row r="31" spans="1:14" s="21" customFormat="1" ht="14" x14ac:dyDescent="0.3">
      <c r="A31" s="46"/>
      <c r="B31" s="46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4" s="21" customFormat="1" ht="14" x14ac:dyDescent="0.3">
      <c r="A32" s="27" t="s">
        <v>36</v>
      </c>
      <c r="B32" s="28"/>
      <c r="C32" s="49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8" s="21" customFormat="1" ht="14" x14ac:dyDescent="0.3">
      <c r="A33" s="29"/>
      <c r="B33" s="29" t="s">
        <v>37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8" s="21" customFormat="1" ht="14" x14ac:dyDescent="0.3">
      <c r="A34" s="30"/>
      <c r="B34" s="31" t="s">
        <v>20</v>
      </c>
      <c r="C34" s="40">
        <v>14158.66</v>
      </c>
      <c r="D34" s="42">
        <v>7932.36</v>
      </c>
      <c r="E34" s="42">
        <v>11942.24</v>
      </c>
      <c r="F34" s="42">
        <v>9370.4399999999987</v>
      </c>
      <c r="G34" s="42">
        <v>13370.630000000001</v>
      </c>
      <c r="H34" s="42">
        <v>11881.619999999999</v>
      </c>
      <c r="I34" s="42">
        <v>7178.61</v>
      </c>
      <c r="J34" s="42">
        <v>13525.53</v>
      </c>
      <c r="K34" s="42">
        <v>17914.25</v>
      </c>
      <c r="L34" s="42">
        <v>12529.499999999998</v>
      </c>
      <c r="M34" s="42">
        <v>8832.8900000000012</v>
      </c>
      <c r="N34" s="34"/>
    </row>
    <row r="35" spans="1:18" s="21" customFormat="1" ht="14" x14ac:dyDescent="0.3">
      <c r="A35" s="30"/>
      <c r="B35" s="50" t="s">
        <v>38</v>
      </c>
      <c r="C35" s="40">
        <v>137157.29</v>
      </c>
      <c r="D35" s="42">
        <v>142807.07999999999</v>
      </c>
      <c r="E35" s="42">
        <v>166414.37000000002</v>
      </c>
      <c r="F35" s="42">
        <v>185849.82999999996</v>
      </c>
      <c r="G35" s="42">
        <v>201264.8</v>
      </c>
      <c r="H35" s="42">
        <v>200492.71000000002</v>
      </c>
      <c r="I35" s="42">
        <v>202937.08000000002</v>
      </c>
      <c r="J35" s="42">
        <v>256247.94999999998</v>
      </c>
      <c r="K35" s="42">
        <v>288086.19</v>
      </c>
      <c r="L35" s="42">
        <v>292716.41000000003</v>
      </c>
      <c r="M35" s="42">
        <v>217485.09</v>
      </c>
      <c r="N35" s="34"/>
    </row>
    <row r="36" spans="1:18" s="21" customFormat="1" ht="14" x14ac:dyDescent="0.3">
      <c r="A36" s="30"/>
      <c r="B36" s="50" t="s">
        <v>39</v>
      </c>
      <c r="C36" s="40"/>
      <c r="D36" s="42"/>
      <c r="E36" s="42"/>
      <c r="F36" s="42">
        <v>4973.6699999999983</v>
      </c>
      <c r="G36" s="42">
        <v>7961.41</v>
      </c>
      <c r="H36" s="42">
        <v>7345.33</v>
      </c>
      <c r="I36" s="42">
        <v>6120.9</v>
      </c>
      <c r="J36" s="42">
        <v>11016.880000000001</v>
      </c>
      <c r="K36" s="42">
        <v>13187.61</v>
      </c>
      <c r="L36" s="42">
        <v>12288.560000000001</v>
      </c>
      <c r="M36" s="42">
        <v>8155.5599999999995</v>
      </c>
      <c r="N36" s="34"/>
    </row>
    <row r="37" spans="1:18" s="21" customFormat="1" ht="14" x14ac:dyDescent="0.3">
      <c r="A37" s="30"/>
      <c r="B37" s="50" t="s">
        <v>40</v>
      </c>
      <c r="C37" s="40">
        <v>3838.4900000000002</v>
      </c>
      <c r="D37" s="42">
        <v>2752.64</v>
      </c>
      <c r="E37" s="42">
        <v>3524.1099999999997</v>
      </c>
      <c r="F37" s="42">
        <v>1662.6599999999999</v>
      </c>
      <c r="G37" s="42">
        <v>685.17</v>
      </c>
      <c r="H37" s="42">
        <v>715.94</v>
      </c>
      <c r="I37" s="42">
        <v>705.89</v>
      </c>
      <c r="J37" s="42">
        <v>826.81</v>
      </c>
      <c r="K37" s="42">
        <v>829.84999999999991</v>
      </c>
      <c r="L37" s="42">
        <v>687.31</v>
      </c>
      <c r="M37" s="42">
        <v>443.67999999999995</v>
      </c>
      <c r="N37" s="34"/>
    </row>
    <row r="38" spans="1:18" s="21" customFormat="1" ht="14" x14ac:dyDescent="0.3">
      <c r="A38" s="30"/>
      <c r="B38" s="50" t="s">
        <v>41</v>
      </c>
      <c r="C38" s="40">
        <v>5372</v>
      </c>
      <c r="D38" s="42">
        <v>6621.6200000000008</v>
      </c>
      <c r="E38" s="42">
        <v>7705.9600000000009</v>
      </c>
      <c r="F38" s="42">
        <v>4744.8700000000017</v>
      </c>
      <c r="G38" s="42">
        <v>4114.24</v>
      </c>
      <c r="H38" s="42">
        <v>405.1</v>
      </c>
      <c r="I38" s="42">
        <v>328.7</v>
      </c>
      <c r="J38" s="42">
        <v>354.48</v>
      </c>
      <c r="K38" s="42">
        <v>293</v>
      </c>
      <c r="L38" s="42">
        <v>301.46999999999997</v>
      </c>
      <c r="M38" s="42">
        <v>336.44</v>
      </c>
      <c r="N38" s="34"/>
    </row>
    <row r="39" spans="1:18" s="21" customFormat="1" ht="14" x14ac:dyDescent="0.3">
      <c r="A39" s="30"/>
      <c r="B39" s="36" t="s">
        <v>42</v>
      </c>
      <c r="C39" s="37">
        <f t="shared" ref="C39:J39" si="3">SUM(C34:C38)</f>
        <v>160526.44</v>
      </c>
      <c r="D39" s="37">
        <f t="shared" si="3"/>
        <v>160113.69999999998</v>
      </c>
      <c r="E39" s="37">
        <f t="shared" si="3"/>
        <v>189586.68</v>
      </c>
      <c r="F39" s="37">
        <f t="shared" si="3"/>
        <v>206601.46999999994</v>
      </c>
      <c r="G39" s="37">
        <f t="shared" si="3"/>
        <v>227396.25</v>
      </c>
      <c r="H39" s="37">
        <f>SUM(H34:H38)</f>
        <v>220840.7</v>
      </c>
      <c r="I39" s="37">
        <f>SUM(I34:I38)</f>
        <v>217271.18000000002</v>
      </c>
      <c r="J39" s="37">
        <f t="shared" si="3"/>
        <v>281971.64999999997</v>
      </c>
      <c r="K39" s="37">
        <f>SUM(K34:K38)</f>
        <v>320310.89999999997</v>
      </c>
      <c r="L39" s="37">
        <f>SUM(L34:L38)</f>
        <v>318523.25</v>
      </c>
      <c r="M39" s="37">
        <f>SUM(M34:M38)</f>
        <v>235253.66</v>
      </c>
    </row>
    <row r="40" spans="1:18" s="21" customFormat="1" ht="14" x14ac:dyDescent="0.3">
      <c r="A40" s="51"/>
      <c r="B40" s="51"/>
      <c r="C40" s="5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8" s="21" customFormat="1" ht="14" x14ac:dyDescent="0.3">
      <c r="A41" s="30"/>
      <c r="B41" s="36" t="s">
        <v>43</v>
      </c>
      <c r="C41" s="48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8" s="21" customFormat="1" ht="14" x14ac:dyDescent="0.3">
      <c r="A42" s="30"/>
      <c r="B42" s="50" t="s">
        <v>44</v>
      </c>
      <c r="C42" s="40">
        <v>27.85</v>
      </c>
      <c r="D42" s="42">
        <v>95.35</v>
      </c>
      <c r="E42" s="42">
        <v>183.15</v>
      </c>
      <c r="F42" s="42">
        <v>261.59000000000003</v>
      </c>
      <c r="G42" s="42">
        <v>194.53</v>
      </c>
      <c r="H42" s="42">
        <v>214.88</v>
      </c>
      <c r="I42" s="42">
        <v>378.54999999999995</v>
      </c>
      <c r="J42" s="42">
        <v>150.84</v>
      </c>
      <c r="K42" s="42">
        <v>340.23999999999995</v>
      </c>
      <c r="L42" s="42">
        <v>238.54</v>
      </c>
      <c r="M42" s="53">
        <v>78.53</v>
      </c>
      <c r="N42" s="34"/>
    </row>
    <row r="43" spans="1:18" s="21" customFormat="1" ht="14" x14ac:dyDescent="0.3">
      <c r="A43" s="30"/>
      <c r="B43" s="36" t="s">
        <v>45</v>
      </c>
      <c r="C43" s="37">
        <f t="shared" ref="C43:J43" si="4">SUM(C42)</f>
        <v>27.85</v>
      </c>
      <c r="D43" s="37">
        <f t="shared" si="4"/>
        <v>95.35</v>
      </c>
      <c r="E43" s="37">
        <f t="shared" si="4"/>
        <v>183.15</v>
      </c>
      <c r="F43" s="37">
        <f t="shared" si="4"/>
        <v>261.59000000000003</v>
      </c>
      <c r="G43" s="37">
        <f t="shared" si="4"/>
        <v>194.53</v>
      </c>
      <c r="H43" s="37">
        <f>SUM(H42)</f>
        <v>214.88</v>
      </c>
      <c r="I43" s="37">
        <f>SUM(I42)</f>
        <v>378.54999999999995</v>
      </c>
      <c r="J43" s="37">
        <f t="shared" si="4"/>
        <v>150.84</v>
      </c>
      <c r="K43" s="37">
        <f>SUM(K42)</f>
        <v>340.23999999999995</v>
      </c>
      <c r="L43" s="37">
        <f>SUM(L42)</f>
        <v>238.54</v>
      </c>
      <c r="M43" s="37">
        <f>SUM(M42)</f>
        <v>78.53</v>
      </c>
    </row>
    <row r="44" spans="1:18" s="21" customFormat="1" ht="14" x14ac:dyDescent="0.3">
      <c r="A44" s="43" t="s">
        <v>46</v>
      </c>
      <c r="B44" s="44"/>
      <c r="C44" s="45">
        <f t="shared" ref="C44:J44" si="5">+C39+C43</f>
        <v>160554.29</v>
      </c>
      <c r="D44" s="45">
        <f t="shared" si="5"/>
        <v>160209.04999999999</v>
      </c>
      <c r="E44" s="45">
        <f t="shared" si="5"/>
        <v>189769.83</v>
      </c>
      <c r="F44" s="45">
        <f t="shared" si="5"/>
        <v>206863.05999999994</v>
      </c>
      <c r="G44" s="45">
        <f t="shared" si="5"/>
        <v>227590.78</v>
      </c>
      <c r="H44" s="45">
        <f>+H39+H43</f>
        <v>221055.58000000002</v>
      </c>
      <c r="I44" s="45">
        <f>+I39+I43</f>
        <v>217649.73</v>
      </c>
      <c r="J44" s="45">
        <f t="shared" si="5"/>
        <v>282122.49</v>
      </c>
      <c r="K44" s="45">
        <f>+K39+K43</f>
        <v>320651.13999999996</v>
      </c>
      <c r="L44" s="45">
        <f>+L39+L43</f>
        <v>318761.78999999998</v>
      </c>
      <c r="M44" s="45">
        <f>+M39+M43</f>
        <v>235332.19</v>
      </c>
    </row>
    <row r="45" spans="1:18" s="21" customFormat="1" ht="14" x14ac:dyDescent="0.3">
      <c r="A45" s="54"/>
      <c r="B45" s="54"/>
      <c r="C45" s="55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8" s="21" customFormat="1" ht="14" x14ac:dyDescent="0.3">
      <c r="A46" s="56" t="s">
        <v>47</v>
      </c>
      <c r="B46" s="57"/>
      <c r="C46" s="58">
        <f t="shared" ref="C46:J46" si="6">+C30+C44</f>
        <v>332619.68</v>
      </c>
      <c r="D46" s="58">
        <f t="shared" si="6"/>
        <v>414505.92</v>
      </c>
      <c r="E46" s="58">
        <f t="shared" si="6"/>
        <v>524944.76</v>
      </c>
      <c r="F46" s="58">
        <f t="shared" si="6"/>
        <v>543025.83999999985</v>
      </c>
      <c r="G46" s="58">
        <f t="shared" si="6"/>
        <v>575631.84</v>
      </c>
      <c r="H46" s="58">
        <f>+H30+H44</f>
        <v>555370.40999999992</v>
      </c>
      <c r="I46" s="58">
        <f>+I30+I44</f>
        <v>672718.75999999989</v>
      </c>
      <c r="J46" s="58">
        <f t="shared" si="6"/>
        <v>774425.02</v>
      </c>
      <c r="K46" s="58">
        <f>+K30+K44</f>
        <v>748718.26</v>
      </c>
      <c r="L46" s="58">
        <f>+L30+L44</f>
        <v>751155.87999999989</v>
      </c>
      <c r="M46" s="58">
        <f>+M30+M44</f>
        <v>526814.34000000008</v>
      </c>
    </row>
    <row r="47" spans="1:18" ht="14.5" x14ac:dyDescent="0.35">
      <c r="A47" s="59" t="s">
        <v>48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60"/>
      <c r="Q47" s="60"/>
      <c r="R47" s="60"/>
    </row>
    <row r="48" spans="1:18" ht="25" x14ac:dyDescent="0.25">
      <c r="A48" s="61" t="s">
        <v>49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ht="12.5" x14ac:dyDescent="0.25">
      <c r="A49" s="62" t="s">
        <v>50</v>
      </c>
      <c r="B49" s="62"/>
      <c r="C49" s="62"/>
      <c r="D49" s="62"/>
      <c r="E49" s="62"/>
      <c r="F49" s="62"/>
      <c r="G49" s="62"/>
      <c r="H49" s="62"/>
      <c r="I49" s="62"/>
      <c r="J49" s="62"/>
      <c r="K49" s="61"/>
      <c r="L49" s="61"/>
      <c r="M49" s="61"/>
      <c r="N49" s="61"/>
      <c r="O49" s="61"/>
      <c r="P49" s="61"/>
      <c r="Q49" s="61"/>
      <c r="R49" s="61"/>
    </row>
    <row r="50" spans="1:18" ht="14.5" x14ac:dyDescent="0.35">
      <c r="A50" s="62" t="s">
        <v>51</v>
      </c>
      <c r="B50" s="62"/>
      <c r="C50" s="62"/>
      <c r="D50" s="62"/>
      <c r="E50" s="62"/>
      <c r="F50" s="62"/>
      <c r="G50" s="62"/>
      <c r="H50" s="62"/>
      <c r="I50" s="62"/>
      <c r="J50" s="62"/>
      <c r="K50" s="63"/>
      <c r="L50" s="63"/>
      <c r="M50" s="64"/>
      <c r="N50" s="64"/>
      <c r="O50" s="64"/>
      <c r="P50" s="65"/>
      <c r="Q50" s="60"/>
      <c r="R50" s="60"/>
    </row>
    <row r="51" spans="1:18" ht="15" customHeight="1" x14ac:dyDescent="0.35">
      <c r="A51" s="62" t="s">
        <v>52</v>
      </c>
      <c r="B51" s="62"/>
      <c r="C51" s="62"/>
      <c r="D51" s="62"/>
      <c r="E51" s="62"/>
      <c r="F51" s="62"/>
      <c r="G51" s="62"/>
      <c r="H51" s="62"/>
      <c r="I51" s="62"/>
      <c r="J51" s="62"/>
      <c r="K51" s="63"/>
      <c r="L51" s="63"/>
      <c r="M51" s="64"/>
      <c r="N51" s="64"/>
      <c r="O51" s="64"/>
      <c r="P51" s="65"/>
      <c r="Q51" s="60"/>
      <c r="R51" s="60"/>
    </row>
  </sheetData>
  <mergeCells count="14">
    <mergeCell ref="A51:J51"/>
    <mergeCell ref="M51:O51"/>
    <mergeCell ref="A32:B32"/>
    <mergeCell ref="A44:B44"/>
    <mergeCell ref="A46:B46"/>
    <mergeCell ref="A49:J49"/>
    <mergeCell ref="A50:J50"/>
    <mergeCell ref="M50:O50"/>
    <mergeCell ref="B2:M2"/>
    <mergeCell ref="A7:B7"/>
    <mergeCell ref="A8:M8"/>
    <mergeCell ref="A10:B10"/>
    <mergeCell ref="A11:B11"/>
    <mergeCell ref="A30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2025-04-02T12:33:58Z</dcterms:created>
  <dcterms:modified xsi:type="dcterms:W3CDTF">2025-04-02T12:34:20Z</dcterms:modified>
</cp:coreProperties>
</file>